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 اهرمی\صورت پرتفوی\1404\12\"/>
    </mc:Choice>
  </mc:AlternateContent>
  <xr:revisionPtr revIDLastSave="0" documentId="8_{CD250153-8D5F-4466-A0DA-591B8113BC0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اوراق سپرده کالایی" sheetId="22" r:id="rId6"/>
    <sheet name="تعدیل قیمت" sheetId="6" r:id="rId7"/>
    <sheet name="سپرده" sheetId="7" r:id="rId8"/>
    <sheet name="درآمد" sheetId="8" r:id="rId9"/>
    <sheet name="درآمد سرمایه گذاری در سهام" sheetId="9" r:id="rId10"/>
    <sheet name="درآمد سپرده بانکی" sheetId="13" r:id="rId11"/>
    <sheet name="درآمد سپرده کالایی" sheetId="23" r:id="rId12"/>
    <sheet name="مبالغ تخصیصی اوراق" sheetId="12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مشتقه'!$A$1:$AX$93</definedName>
    <definedName name="_xlnm.Print_Area" localSheetId="6">'تعدیل قیمت'!$A$1:$N$8</definedName>
    <definedName name="_xlnm.Print_Area" localSheetId="8">درآمد!$A$1:$K$12</definedName>
    <definedName name="_xlnm.Print_Area" localSheetId="19">'درآمد اعمال اختیار'!$A$1:$Z$8</definedName>
    <definedName name="_xlnm.Print_Area" localSheetId="10">'درآمد سپرده بانکی'!$A$1:$K$15</definedName>
    <definedName name="_xlnm.Print_Area" localSheetId="9">'درآمد سرمایه گذاری در سهام'!$A$1:$X$108</definedName>
    <definedName name="_xlnm.Print_Area" localSheetId="14">'درآمد سود سهام'!$A$1:$T$14</definedName>
    <definedName name="_xlnm.Print_Area" localSheetId="15">'درآمد سود صندوق'!$A$1:$L$7</definedName>
    <definedName name="_xlnm.Print_Area" localSheetId="20">'درآمد ناشی از تغییر قیمت اوراق'!$A$1:$S$82</definedName>
    <definedName name="_xlnm.Print_Area" localSheetId="18">'درآمد ناشی از فروش'!$A$1:$S$67</definedName>
    <definedName name="_xlnm.Print_Area" localSheetId="13">'سایر درآمدها'!$A$1:$G$10</definedName>
    <definedName name="_xlnm.Print_Area" localSheetId="7">سپرده!$A$1:$M$16</definedName>
    <definedName name="_xlnm.Print_Area" localSheetId="16">'سود اوراق بهادار'!$A$1:$T$7</definedName>
    <definedName name="_xlnm.Print_Area" localSheetId="17">'سود سپرده بانکی'!$A$1:$N$15</definedName>
    <definedName name="_xlnm.Print_Area" localSheetId="1">سهام!$A$1:$AC$86</definedName>
    <definedName name="_xlnm.Print_Area" localSheetId="0">'صورت وضعیت'!$A$1:$C$24</definedName>
    <definedName name="_xlnm.Print_Area" localSheetId="12">'مبالغ تخصیصی اوراق'!$A$1:$R$97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8" l="1"/>
  <c r="F8" i="8"/>
  <c r="Z86" i="2"/>
  <c r="X86" i="2"/>
  <c r="T86" i="2"/>
  <c r="R86" i="2"/>
  <c r="P86" i="2"/>
  <c r="N86" i="2"/>
  <c r="L86" i="2"/>
  <c r="J86" i="2"/>
  <c r="H86" i="2"/>
  <c r="F86" i="2"/>
  <c r="X12" i="22"/>
  <c r="V12" i="22"/>
  <c r="R12" i="22"/>
  <c r="F12" i="22"/>
  <c r="D12" i="22"/>
  <c r="L16" i="7"/>
  <c r="J16" i="7"/>
  <c r="H16" i="7"/>
  <c r="F16" i="7"/>
  <c r="D16" i="7"/>
  <c r="W108" i="9"/>
  <c r="U108" i="9"/>
  <c r="S108" i="9"/>
  <c r="Q108" i="9"/>
  <c r="N108" i="9"/>
  <c r="J108" i="9"/>
  <c r="H108" i="9"/>
  <c r="F108" i="9"/>
  <c r="D108" i="9"/>
  <c r="H15" i="13"/>
  <c r="D15" i="13"/>
  <c r="R10" i="23"/>
  <c r="N10" i="23"/>
  <c r="J10" i="23"/>
  <c r="F10" i="23"/>
  <c r="D10" i="14"/>
  <c r="F10" i="14"/>
  <c r="I14" i="15"/>
  <c r="K14" i="15"/>
  <c r="M14" i="15"/>
  <c r="O14" i="15"/>
  <c r="Q14" i="15"/>
  <c r="S14" i="15"/>
  <c r="C15" i="18"/>
  <c r="E15" i="18"/>
  <c r="G15" i="18"/>
  <c r="I15" i="18"/>
  <c r="K15" i="18"/>
  <c r="M15" i="18"/>
  <c r="C67" i="19"/>
  <c r="E67" i="19"/>
  <c r="G67" i="19"/>
  <c r="I67" i="19"/>
  <c r="K67" i="19"/>
  <c r="M67" i="19"/>
  <c r="O67" i="19"/>
  <c r="Q67" i="19"/>
  <c r="C82" i="21"/>
  <c r="E82" i="21"/>
  <c r="G82" i="21"/>
  <c r="I82" i="21"/>
  <c r="K82" i="21"/>
  <c r="M82" i="21"/>
  <c r="O82" i="21"/>
  <c r="Q82" i="21"/>
  <c r="F9" i="8"/>
  <c r="R9" i="23" l="1"/>
  <c r="R8" i="23"/>
  <c r="J10" i="13"/>
  <c r="J9" i="13"/>
  <c r="J12" i="13"/>
  <c r="J13" i="13"/>
  <c r="F9" i="13"/>
  <c r="F12" i="13"/>
  <c r="F13" i="13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72" i="9"/>
  <c r="W73" i="9"/>
  <c r="W74" i="9"/>
  <c r="W75" i="9"/>
  <c r="W76" i="9"/>
  <c r="W77" i="9"/>
  <c r="W78" i="9"/>
  <c r="W79" i="9"/>
  <c r="W80" i="9"/>
  <c r="W81" i="9"/>
  <c r="W82" i="9"/>
  <c r="W83" i="9"/>
  <c r="W84" i="9"/>
  <c r="W85" i="9"/>
  <c r="W86" i="9"/>
  <c r="W87" i="9"/>
  <c r="W88" i="9"/>
  <c r="W89" i="9"/>
  <c r="W90" i="9"/>
  <c r="W91" i="9"/>
  <c r="W92" i="9"/>
  <c r="W93" i="9"/>
  <c r="W94" i="9"/>
  <c r="W95" i="9"/>
  <c r="W96" i="9"/>
  <c r="W97" i="9"/>
  <c r="W98" i="9"/>
  <c r="W99" i="9"/>
  <c r="W100" i="9"/>
  <c r="W101" i="9"/>
  <c r="W102" i="9"/>
  <c r="W103" i="9"/>
  <c r="W104" i="9"/>
  <c r="W105" i="9"/>
  <c r="W106" i="9"/>
  <c r="W107" i="9"/>
  <c r="W9" i="9"/>
  <c r="J9" i="8"/>
  <c r="J10" i="8"/>
  <c r="J11" i="8"/>
  <c r="J8" i="8" l="1"/>
  <c r="J12" i="8" s="1"/>
  <c r="H10" i="8"/>
  <c r="F8" i="13"/>
  <c r="F11" i="13"/>
  <c r="J8" i="13"/>
  <c r="J11" i="13"/>
  <c r="F14" i="13"/>
  <c r="F10" i="13"/>
  <c r="J14" i="13"/>
  <c r="L10" i="7"/>
  <c r="L11" i="7"/>
  <c r="L12" i="7"/>
  <c r="L13" i="7"/>
  <c r="L14" i="7"/>
  <c r="L15" i="7"/>
  <c r="L9" i="7"/>
  <c r="Z11" i="22"/>
  <c r="Z10" i="22"/>
  <c r="Z12" i="22" s="1"/>
  <c r="L12" i="22"/>
  <c r="J12" i="22"/>
  <c r="L75" i="9" l="1"/>
  <c r="L40" i="9"/>
  <c r="L64" i="9"/>
  <c r="L66" i="9"/>
  <c r="L23" i="9"/>
  <c r="L87" i="9"/>
  <c r="L20" i="9"/>
  <c r="L81" i="9"/>
  <c r="L18" i="9"/>
  <c r="L82" i="9"/>
  <c r="L72" i="9"/>
  <c r="L27" i="9"/>
  <c r="L59" i="9"/>
  <c r="L91" i="9"/>
  <c r="L24" i="9"/>
  <c r="L33" i="9"/>
  <c r="L97" i="9"/>
  <c r="L34" i="9"/>
  <c r="L98" i="9"/>
  <c r="L92" i="9"/>
  <c r="L43" i="9"/>
  <c r="L107" i="9"/>
  <c r="L65" i="9"/>
  <c r="L60" i="9"/>
  <c r="L55" i="9"/>
  <c r="L17" i="9"/>
  <c r="L39" i="9"/>
  <c r="L71" i="9"/>
  <c r="L103" i="9"/>
  <c r="L36" i="9"/>
  <c r="L49" i="9"/>
  <c r="L50" i="9"/>
  <c r="L85" i="9"/>
  <c r="H11" i="8"/>
  <c r="L22" i="9"/>
  <c r="L54" i="9"/>
  <c r="L86" i="9"/>
  <c r="L102" i="9"/>
  <c r="L80" i="9"/>
  <c r="L10" i="9"/>
  <c r="L15" i="9"/>
  <c r="L31" i="9"/>
  <c r="L47" i="9"/>
  <c r="L63" i="9"/>
  <c r="L79" i="9"/>
  <c r="L95" i="9"/>
  <c r="L13" i="9"/>
  <c r="L28" i="9"/>
  <c r="L44" i="9"/>
  <c r="L25" i="9"/>
  <c r="L41" i="9"/>
  <c r="L57" i="9"/>
  <c r="L73" i="9"/>
  <c r="L89" i="9"/>
  <c r="L105" i="9"/>
  <c r="L48" i="9"/>
  <c r="L8" i="23"/>
  <c r="L26" i="9"/>
  <c r="L42" i="9"/>
  <c r="L58" i="9"/>
  <c r="L74" i="9"/>
  <c r="L90" i="9"/>
  <c r="L106" i="9"/>
  <c r="H9" i="8"/>
  <c r="L96" i="9"/>
  <c r="L104" i="9"/>
  <c r="L21" i="9"/>
  <c r="L37" i="9"/>
  <c r="L53" i="9"/>
  <c r="L69" i="9"/>
  <c r="L101" i="9"/>
  <c r="T9" i="23"/>
  <c r="L38" i="9"/>
  <c r="L70" i="9"/>
  <c r="H8" i="8"/>
  <c r="L88" i="9"/>
  <c r="L19" i="9"/>
  <c r="L35" i="9"/>
  <c r="L51" i="9"/>
  <c r="L67" i="9"/>
  <c r="L83" i="9"/>
  <c r="L99" i="9"/>
  <c r="L16" i="9"/>
  <c r="L32" i="9"/>
  <c r="L9" i="23"/>
  <c r="L29" i="9"/>
  <c r="L45" i="9"/>
  <c r="L61" i="9"/>
  <c r="L77" i="9"/>
  <c r="L93" i="9"/>
  <c r="L11" i="9"/>
  <c r="L56" i="9"/>
  <c r="L14" i="9"/>
  <c r="L30" i="9"/>
  <c r="L46" i="9"/>
  <c r="L62" i="9"/>
  <c r="L78" i="9"/>
  <c r="L94" i="9"/>
  <c r="L12" i="9"/>
  <c r="L52" i="9"/>
  <c r="L9" i="9"/>
  <c r="L76" i="9"/>
  <c r="T8" i="23"/>
  <c r="L68" i="9"/>
  <c r="L84" i="9"/>
  <c r="L100" i="9"/>
  <c r="J15" i="13"/>
  <c r="F15" i="13"/>
  <c r="L108" i="9" l="1"/>
  <c r="L10" i="23"/>
  <c r="H12" i="8"/>
  <c r="T10" i="23"/>
</calcChain>
</file>

<file path=xl/sharedStrings.xml><?xml version="1.0" encoding="utf-8"?>
<sst xmlns="http://schemas.openxmlformats.org/spreadsheetml/2006/main" count="748" uniqueCount="274">
  <si>
    <t>صندوق سرمایه گذاری سهامی اهرمی بیدار</t>
  </si>
  <si>
    <t>صورت وضعیت پرتفوی</t>
  </si>
  <si>
    <t>برای ماه منتهی به 1404/12/29</t>
  </si>
  <si>
    <t>-1</t>
  </si>
  <si>
    <t>سرمایه گذاری ها</t>
  </si>
  <si>
    <t>-1-1</t>
  </si>
  <si>
    <t>سرمایه گذاری در سهام و حق تقدم سهام</t>
  </si>
  <si>
    <t>1404/11/30</t>
  </si>
  <si>
    <t>تغییرات طی دوره</t>
  </si>
  <si>
    <t>1404/12/29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</si>
  <si>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</si>
  <si>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</si>
  <si>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</si>
  <si>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</si>
  <si>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</si>
  <si>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</si>
  <si>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</si>
  <si>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</si>
  <si>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</si>
  <si>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آلومینیوم‌ایران‌</t>
  </si>
  <si>
    <t>بانک خاورمیانه</t>
  </si>
  <si>
    <t>بانک‌اقتصادنوین‌</t>
  </si>
  <si>
    <t>بورس کالای ایران</t>
  </si>
  <si>
    <t>بیمه البرز</t>
  </si>
  <si>
    <t>بیمه کارآفرین</t>
  </si>
  <si>
    <t>بین المللی توسعه ص. معادن غدیر</t>
  </si>
  <si>
    <t>پارس‌ دارو</t>
  </si>
  <si>
    <t>پارس‌ مینو</t>
  </si>
  <si>
    <t>پالایش نفت اصفهان</t>
  </si>
  <si>
    <t>پالایش نفت بندرعباس</t>
  </si>
  <si>
    <t>پالایش نفت تهران</t>
  </si>
  <si>
    <t>پاکدیس</t>
  </si>
  <si>
    <t>پتروشیمی اروند</t>
  </si>
  <si>
    <t>پتروشیمی پردیس</t>
  </si>
  <si>
    <t>پتروشیمی جم پیلن</t>
  </si>
  <si>
    <t>پتروشیمی‌شیراز</t>
  </si>
  <si>
    <t>پدیده شیمی قرن</t>
  </si>
  <si>
    <t>پگاه‌آذربایجان‌غربی‌</t>
  </si>
  <si>
    <t>تایدواترخاورمیانه</t>
  </si>
  <si>
    <t>توسعه سرمایه و صنعت غدیر</t>
  </si>
  <si>
    <t>توسعه‌معادن‌وفلزات‌</t>
  </si>
  <si>
    <t>تولید انرژی برق شمس پاسارگاد</t>
  </si>
  <si>
    <t>تولید برق عسلویه  مپنا</t>
  </si>
  <si>
    <t>تولیدی برنا باطری</t>
  </si>
  <si>
    <t>ح . کاشی‌ الوند</t>
  </si>
  <si>
    <t>ح. پخش البرز</t>
  </si>
  <si>
    <t>داروپخش‌ (هلدینگ‌</t>
  </si>
  <si>
    <t>س. الماس حکمت ایرانیان</t>
  </si>
  <si>
    <t>س. صنایع‌شیمیایی‌ایران</t>
  </si>
  <si>
    <t>س.ص.بازنشستگی کارکنان بانکها</t>
  </si>
  <si>
    <t>سپید ماکیان</t>
  </si>
  <si>
    <t>سرمایه گذاری تامین اجتماعی</t>
  </si>
  <si>
    <t>سرمایه گذاری توسعه صنایع سیمان</t>
  </si>
  <si>
    <t>سرمایه گذاری خوارزمی</t>
  </si>
  <si>
    <t>سرمایه گذاری دارویی تامین</t>
  </si>
  <si>
    <t>سرمایه گذاری صدرتامین</t>
  </si>
  <si>
    <t>سرمایه گذاری کشاورزی کوثر</t>
  </si>
  <si>
    <t>سرمایه‌گذاری‌توکافولاد(هلدینگ</t>
  </si>
  <si>
    <t>سرمایه‌گذاری‌غدیر(هلدینگ‌</t>
  </si>
  <si>
    <t>سنگ آهن گهرزمین</t>
  </si>
  <si>
    <t>سیمان‌ارومیه‌</t>
  </si>
  <si>
    <t>سیمان‌شاهرود</t>
  </si>
  <si>
    <t>شرکت صنایع غذایی مینو شرق</t>
  </si>
  <si>
    <t>شمش طلا GoldBar</t>
  </si>
  <si>
    <t>شمش نقره SilverBar</t>
  </si>
  <si>
    <t>شیرپاستوریزه‌پگاه‌اصفهان‌</t>
  </si>
  <si>
    <t>شیشه‌ و گاز</t>
  </si>
  <si>
    <t>صنایع پتروشیمی کرمانشاه</t>
  </si>
  <si>
    <t>صنایع غذایی رضوی</t>
  </si>
  <si>
    <t>صنایع مس افق کرمان</t>
  </si>
  <si>
    <t>صنعت غذایی کورش</t>
  </si>
  <si>
    <t>فولاد شاهرود</t>
  </si>
  <si>
    <t>فولاد مبارکه اصفهان</t>
  </si>
  <si>
    <t>فولاد کاوه جنوب کیش</t>
  </si>
  <si>
    <t>قند لرستان‌</t>
  </si>
  <si>
    <t>قندهکمتان‌</t>
  </si>
  <si>
    <t>گروه صنعتی پاکشو</t>
  </si>
  <si>
    <t>گروه مالی داتام</t>
  </si>
  <si>
    <t>گروه مالی مهرگان تامین پارس</t>
  </si>
  <si>
    <t>گروه مدیریت سرمایه گذاری امید</t>
  </si>
  <si>
    <t>گسترش سوخت سبززاگرس(سهامی عام)</t>
  </si>
  <si>
    <t>ماشین‌ سازی‌ اراک‌</t>
  </si>
  <si>
    <t>مبین انرژی خلیج فارس</t>
  </si>
  <si>
    <t>مدیریت نیروگاهی ایرانیان مپنا</t>
  </si>
  <si>
    <t>معدنی‌ املاح‌  ایران‌</t>
  </si>
  <si>
    <t>ملی‌ صنایع‌ مس‌ ایران‌</t>
  </si>
  <si>
    <t>مولد نیروگاهی تجارت فارس</t>
  </si>
  <si>
    <t>نشاسته و گلوکز آردینه</t>
  </si>
  <si>
    <t>کارخانجات‌ قند قزوین‌</t>
  </si>
  <si>
    <t>کشت و دامداری فکا</t>
  </si>
  <si>
    <t>کشت و صنعت جوین</t>
  </si>
  <si>
    <t>کشت وصنعت و دامپروری پگاه فارس</t>
  </si>
  <si>
    <t>کشتیرانی جمهوری اسلامی ایران</t>
  </si>
  <si>
    <t>کلر پارس</t>
  </si>
  <si>
    <t>کویر تایر</t>
  </si>
  <si>
    <t>کیمیا کالای رازی</t>
  </si>
  <si>
    <t>ح . سرمایه گذاری صدرتامین</t>
  </si>
  <si>
    <t>کاشی‌ الوند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</si>
  <si>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</si>
  <si>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</si>
  <si>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</si>
  <si>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</si>
  <si>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</si>
  <si>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</si>
  <si>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</si>
  <si>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</si>
  <si>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</si>
  <si>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</si>
  <si>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</si>
  <si>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</si>
  <si>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</si>
  <si>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</si>
  <si>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</si>
  <si>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</si>
  <si>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</si>
  <si>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</si>
  <si>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</si>
  <si>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</si>
  <si>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</si>
  <si>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</si>
  <si>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</si>
  <si>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</si>
  <si>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</si>
  <si>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</si>
  <si>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</si>
  <si>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</si>
  <si>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</si>
  <si>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</si>
  <si>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</si>
  <si>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</si>
  <si>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</si>
  <si>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</si>
  <si>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</si>
  <si>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</si>
  <si>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</si>
  <si>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</si>
  <si>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</si>
  <si>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</si>
  <si>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</si>
  <si>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</si>
  <si>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</si>
  <si>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</si>
  <si>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</si>
  <si>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</si>
  <si>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</si>
  <si>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</si>
  <si>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</si>
  <si>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</si>
  <si>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</si>
  <si>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</si>
  <si>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</si>
  <si>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</si>
  <si>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</si>
  <si>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4-2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</si>
  <si>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</si>
  <si>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</si>
  <si>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</si>
  <si>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</si>
  <si>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</si>
  <si>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</si>
  <si>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</si>
  <si>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</si>
  <si>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</si>
  <si>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گروه دارویی سبحان</t>
  </si>
  <si>
    <t>سرمایه‌ گذاری‌ البرز(هلدینگ‌</t>
  </si>
  <si>
    <t>داروسازی‌ اکسیر</t>
  </si>
  <si>
    <t>بانک ملت</t>
  </si>
  <si>
    <t>نفت‌ بهران‌</t>
  </si>
  <si>
    <t>بانک تجارت</t>
  </si>
  <si>
    <t>کشت وصنعت شریف آباد</t>
  </si>
  <si>
    <t>حمل و نقل گهرترابر سیرجان</t>
  </si>
  <si>
    <t>داروسازی کاسپین تامین</t>
  </si>
  <si>
    <t>نفت سپاهان</t>
  </si>
  <si>
    <t>سرمایه گذاری سبحان</t>
  </si>
  <si>
    <t>کشت و دام قیام اصفهان</t>
  </si>
  <si>
    <t>توسعه خدمات دریایی وبندری سینا</t>
  </si>
  <si>
    <t>پتروشیمی جم</t>
  </si>
  <si>
    <t>مجتمع کاشی و سنگ پرسپولیس یزد</t>
  </si>
  <si>
    <t>گروه مالی نماد غدیر(سهامی عام)</t>
  </si>
  <si>
    <t>مهرمام میهن</t>
  </si>
  <si>
    <t>آلومینای ایران</t>
  </si>
  <si>
    <t>شرکت کی بی سی</t>
  </si>
  <si>
    <t>داروسازی‌ ابوریحان‌</t>
  </si>
  <si>
    <t>پتروشیمی پارس</t>
  </si>
  <si>
    <t>ح.سرمایه گذاری خوارزمی</t>
  </si>
  <si>
    <t>-2-2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</si>
  <si>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</si>
  <si>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</si>
  <si>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</si>
  <si>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</si>
  <si>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</si>
  <si>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</si>
  <si>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</si>
  <si>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</si>
  <si>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</si>
  <si>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</si>
  <si>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</si>
  <si>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</si>
  <si>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</si>
  <si>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</si>
  <si>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</si>
  <si>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</si>
  <si>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</si>
  <si>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</si>
  <si>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</si>
  <si>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</si>
  <si>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</si>
  <si>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</si>
  <si>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</si>
  <si>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</si>
  <si>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</si>
  <si>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</si>
  <si>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</si>
  <si>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</si>
  <si>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</si>
  <si>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</si>
  <si>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</si>
  <si>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</si>
  <si>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</si>
  <si>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</si>
  <si>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</si>
  <si>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</si>
  <si>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</si>
  <si>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</si>
  <si>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</si>
  <si>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</si>
  <si>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</si>
  <si>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1404/12/10</t>
  </si>
  <si>
    <t>1404/11/09</t>
  </si>
  <si>
    <t>1404/12/05</t>
  </si>
  <si>
    <t>1404/12/03</t>
  </si>
  <si>
    <t>1404/10/09</t>
  </si>
  <si>
    <t>1404/10/24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</si>
  <si>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</si>
  <si>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</si>
  <si>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</si>
  <si>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</si>
  <si>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</si>
  <si>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</si>
  <si>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</si>
  <si>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</si>
  <si>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</si>
  <si>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</si>
  <si>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</si>
  <si>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</si>
  <si>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</si>
  <si>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</si>
  <si>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</si>
  <si>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</si>
  <si>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</si>
  <si>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</si>
  <si>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</si>
  <si>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</si>
  <si>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</si>
  <si>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</si>
  <si>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</si>
  <si>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</si>
  <si>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</si>
  <si>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</si>
  <si>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</si>
  <si>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=4-1</t>
  </si>
  <si>
    <t>سرمایه‌گذاری در گواهی سپرده کالایی</t>
  </si>
  <si>
    <t>1404/10/30</t>
  </si>
  <si>
    <t>موسسه اعتباری ملل</t>
  </si>
  <si>
    <t xml:space="preserve">بانک تجارت </t>
  </si>
  <si>
    <t>بانک گردشگری</t>
  </si>
  <si>
    <t>بانک سامان</t>
  </si>
  <si>
    <t>بانک دی</t>
  </si>
  <si>
    <t xml:space="preserve">بانک صادرات </t>
  </si>
  <si>
    <t>درآمد حاصل از سرمایه گذاری در گواهی سپرده کالایی</t>
  </si>
  <si>
    <t xml:space="preserve">بانک خاورمیانه </t>
  </si>
  <si>
    <t xml:space="preserve">بانک سامان </t>
  </si>
  <si>
    <t>بانک صادرات</t>
  </si>
  <si>
    <t>=-4-2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</si>
</sst>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2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10" fontId="5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5" fillId="0" borderId="6" xfId="0" applyFont="1" applyBorder="1" applyAlignment="1">
      <alignment horizontal="center"/>
    </xf>
    <xf numFmtId="37" fontId="5" fillId="0" borderId="6" xfId="0" applyNumberFormat="1" applyFont="1" applyBorder="1" applyAlignment="1">
      <alignment horizontal="center"/>
    </xf>
    <xf numFmtId="10" fontId="5" fillId="0" borderId="6" xfId="0" applyNumberFormat="1" applyFont="1" applyBorder="1" applyAlignment="1">
      <alignment horizontal="center"/>
    </xf>
    <xf numFmtId="10" fontId="5" fillId="0" borderId="2" xfId="0" applyNumberFormat="1" applyFont="1" applyFill="1" applyBorder="1" applyAlignment="1">
      <alignment horizontal="center" vertical="center"/>
    </xf>
    <xf numFmtId="10" fontId="5" fillId="0" borderId="5" xfId="0" applyNumberFormat="1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37" fontId="5" fillId="0" borderId="2" xfId="0" applyNumberFormat="1" applyFont="1" applyFill="1" applyBorder="1" applyAlignment="1">
      <alignment horizontal="center" vertical="center"/>
    </xf>
    <xf numFmtId="37" fontId="5" fillId="0" borderId="0" xfId="0" applyNumberFormat="1" applyFont="1" applyFill="1" applyAlignment="1">
      <alignment horizontal="center" vertical="center"/>
    </xf>
    <xf numFmtId="37" fontId="5" fillId="0" borderId="4" xfId="0" applyNumberFormat="1" applyFont="1" applyFill="1" applyBorder="1" applyAlignment="1">
      <alignment horizontal="center" vertical="center"/>
    </xf>
    <xf numFmtId="37" fontId="5" fillId="0" borderId="5" xfId="0" applyNumberFormat="1" applyFont="1" applyFill="1" applyBorder="1" applyAlignment="1">
      <alignment horizontal="center" vertical="center"/>
    </xf>
    <xf numFmtId="37" fontId="5" fillId="0" borderId="2" xfId="0" applyNumberFormat="1" applyFont="1" applyFill="1" applyBorder="1" applyAlignment="1">
      <alignment horizontal="center" vertical="center"/>
    </xf>
    <xf numFmtId="37" fontId="5" fillId="0" borderId="0" xfId="0" applyNumberFormat="1" applyFont="1" applyFill="1" applyAlignment="1">
      <alignment horizontal="center" vertical="center"/>
    </xf>
    <xf numFmtId="37" fontId="5" fillId="0" borderId="4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right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left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7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7" fontId="5" fillId="0" borderId="0" xfId="0" applyNumberFormat="1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7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37" fontId="5" fillId="0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10</xdr:row>
      <xdr:rowOff>142875</xdr:rowOff>
    </xdr:from>
    <xdr:to>
      <xdr:col>2</xdr:col>
      <xdr:colOff>1169958</xdr:colOff>
      <xdr:row>17</xdr:row>
      <xdr:rowOff>76292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06C45D-CB32-72E3-2D1D-E113DE7FC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459542" y="1762125"/>
          <a:ext cx="3322608" cy="1066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9:C25"/>
  <sheetViews>
    <sheetView rightToLeft="1" tabSelected="1" view="pageBreakPreview" zoomScale="95" zoomScaleNormal="100" zoomScaleSheetLayoutView="95" workbookViewId="0">
      <selection activeCell="I24" sqref="I24"/>
    </sheetView>
  </sheetViews>
  <sheetFormatPr defaultRowHeight="12.75" x14ac:dyDescent="0.2"/>
  <cols>
    <col min="1" max="1" width="36.5703125" customWidth="1"/>
    <col min="2" max="2" width="34.85546875" customWidth="1"/>
    <col min="3" max="3" width="56.5703125" customWidth="1"/>
  </cols>
  <sheetData>
    <row r="19" spans="1:3" ht="29.1" customHeight="1" x14ac:dyDescent="0.2">
      <c r="A19" s="79" t="s">
        <v>0</v>
      </c>
      <c r="B19" s="79"/>
      <c r="C19" s="79"/>
    </row>
    <row r="20" spans="1:3" ht="21.75" customHeight="1" x14ac:dyDescent="0.2">
      <c r="A20" s="79" t="s">
        <v>1</v>
      </c>
      <c r="B20" s="79"/>
      <c r="C20" s="79"/>
    </row>
    <row r="21" spans="1:3" ht="21.75" customHeight="1" x14ac:dyDescent="0.2">
      <c r="A21" s="79" t="s">
        <v>2</v>
      </c>
      <c r="B21" s="79"/>
      <c r="C21" s="79"/>
    </row>
    <row r="22" spans="1:3" ht="55.5" customHeight="1" x14ac:dyDescent="0.2">
      <c r="A22" s="78"/>
      <c r="B22" s="78"/>
      <c r="C22" s="78"/>
    </row>
    <row r="23" spans="1:3" ht="66" customHeight="1" x14ac:dyDescent="0.2"/>
    <row r="24" spans="1:3" ht="123.6" customHeight="1" x14ac:dyDescent="0.2">
      <c r="B24" s="80"/>
    </row>
    <row r="25" spans="1:3" ht="123.6" customHeight="1" x14ac:dyDescent="0.2">
      <c r="B25" s="80"/>
    </row>
  </sheetData>
  <mergeCells count="4">
    <mergeCell ref="A19:C19"/>
    <mergeCell ref="A20:C20"/>
    <mergeCell ref="A21:C21"/>
    <mergeCell ref="B24:B25"/>
  </mergeCells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111"/>
  <sheetViews>
    <sheetView rightToLeft="1" topLeftCell="A87" workbookViewId="0">
      <selection activeCell="U108" sqref="U108"/>
    </sheetView>
  </sheetViews>
  <sheetFormatPr defaultRowHeight="15.75" x14ac:dyDescent="0.4"/>
  <cols>
    <col min="1" max="1" width="6.140625" style="10" bestFit="1" customWidth="1"/>
    <col min="2" max="2" width="20.140625" style="10" customWidth="1"/>
    <col min="3" max="3" width="1.28515625" style="10" customWidth="1"/>
    <col min="4" max="4" width="18.7109375" style="10" customWidth="1"/>
    <col min="5" max="5" width="1.28515625" style="10" customWidth="1"/>
    <col min="6" max="6" width="21.140625" style="10" customWidth="1"/>
    <col min="7" max="7" width="1.28515625" style="10" customWidth="1"/>
    <col min="8" max="8" width="19.7109375" style="10" customWidth="1"/>
    <col min="9" max="9" width="1.28515625" style="10" customWidth="1"/>
    <col min="10" max="10" width="20.85546875" style="10" customWidth="1"/>
    <col min="11" max="11" width="1.28515625" style="10" customWidth="1"/>
    <col min="12" max="12" width="17.42578125" style="10" bestFit="1" customWidth="1"/>
    <col min="13" max="13" width="1.28515625" style="10" customWidth="1"/>
    <col min="14" max="14" width="16.85546875" style="10" bestFit="1" customWidth="1"/>
    <col min="15" max="16" width="1.28515625" style="10" customWidth="1"/>
    <col min="17" max="17" width="19" style="10" bestFit="1" customWidth="1"/>
    <col min="18" max="18" width="1.28515625" style="10" customWidth="1"/>
    <col min="19" max="19" width="18.42578125" style="10" bestFit="1" customWidth="1"/>
    <col min="20" max="20" width="1.28515625" style="10" customWidth="1"/>
    <col min="21" max="21" width="19.140625" style="10" bestFit="1" customWidth="1"/>
    <col min="22" max="22" width="1.28515625" style="10" customWidth="1"/>
    <col min="23" max="23" width="17.28515625" style="10" bestFit="1" customWidth="1"/>
    <col min="24" max="24" width="0.28515625" style="10" customWidth="1"/>
    <col min="25" max="27" width="9.140625" style="10"/>
  </cols>
  <sheetData>
    <row r="1" spans="1:23" ht="29.1" customHeight="1" x14ac:dyDescent="0.4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</row>
    <row r="2" spans="1:23" ht="21.75" customHeight="1" x14ac:dyDescent="0.4">
      <c r="A2" s="79" t="s">
        <v>141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</row>
    <row r="3" spans="1:23" ht="21.75" customHeight="1" x14ac:dyDescent="0.4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</row>
    <row r="4" spans="1:23" ht="14.45" customHeight="1" x14ac:dyDescent="0.4"/>
    <row r="5" spans="1:23" ht="14.45" customHeight="1" x14ac:dyDescent="0.4">
      <c r="A5" s="4" t="s">
        <v>155</v>
      </c>
      <c r="B5" s="81" t="s">
        <v>156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</row>
    <row r="6" spans="1:23" ht="14.45" customHeight="1" x14ac:dyDescent="0.4">
      <c r="D6" s="82" t="s">
        <v>157</v>
      </c>
      <c r="E6" s="82"/>
      <c r="F6" s="82"/>
      <c r="G6" s="82"/>
      <c r="H6" s="82"/>
      <c r="I6" s="82"/>
      <c r="J6" s="82"/>
      <c r="K6" s="82"/>
      <c r="L6" s="82"/>
      <c r="N6" s="82" t="s">
        <v>158</v>
      </c>
      <c r="O6" s="82"/>
      <c r="P6" s="82"/>
      <c r="Q6" s="82"/>
      <c r="R6" s="82"/>
      <c r="S6" s="82"/>
      <c r="T6" s="82"/>
      <c r="U6" s="82"/>
      <c r="V6" s="82"/>
      <c r="W6" s="82"/>
    </row>
    <row r="7" spans="1:23" ht="14.45" customHeight="1" x14ac:dyDescent="0.4">
      <c r="A7" s="18"/>
      <c r="B7" s="18"/>
      <c r="C7" s="18"/>
      <c r="D7" s="19"/>
      <c r="E7" s="19"/>
      <c r="F7" s="19"/>
      <c r="G7" s="19"/>
      <c r="H7" s="19"/>
      <c r="I7" s="19"/>
      <c r="J7" s="83" t="s">
        <v>98</v>
      </c>
      <c r="K7" s="83"/>
      <c r="L7" s="83"/>
      <c r="M7" s="18"/>
      <c r="N7" s="19"/>
      <c r="O7" s="19"/>
      <c r="P7" s="19"/>
      <c r="Q7" s="19"/>
      <c r="R7" s="19"/>
      <c r="S7" s="19"/>
      <c r="T7" s="19"/>
      <c r="U7" s="83" t="s">
        <v>98</v>
      </c>
      <c r="V7" s="83"/>
      <c r="W7" s="83"/>
    </row>
    <row r="8" spans="1:23" ht="14.45" customHeight="1" x14ac:dyDescent="0.4">
      <c r="A8" s="82" t="s">
        <v>159</v>
      </c>
      <c r="B8" s="82"/>
      <c r="C8" s="18"/>
      <c r="D8" s="5" t="s">
        <v>160</v>
      </c>
      <c r="E8" s="18"/>
      <c r="F8" s="5" t="s">
        <v>161</v>
      </c>
      <c r="G8" s="18"/>
      <c r="H8" s="5" t="s">
        <v>162</v>
      </c>
      <c r="I8" s="18"/>
      <c r="J8" s="6" t="s">
        <v>138</v>
      </c>
      <c r="K8" s="19"/>
      <c r="L8" s="6" t="s">
        <v>146</v>
      </c>
      <c r="M8" s="18"/>
      <c r="N8" s="5" t="s">
        <v>160</v>
      </c>
      <c r="O8" s="18"/>
      <c r="P8" s="82" t="s">
        <v>161</v>
      </c>
      <c r="Q8" s="82"/>
      <c r="R8" s="18"/>
      <c r="S8" s="5" t="s">
        <v>162</v>
      </c>
      <c r="T8" s="18"/>
      <c r="U8" s="6" t="s">
        <v>138</v>
      </c>
      <c r="V8" s="19"/>
      <c r="W8" s="6" t="s">
        <v>146</v>
      </c>
    </row>
    <row r="9" spans="1:23" ht="21.75" customHeight="1" x14ac:dyDescent="0.4">
      <c r="A9" s="84" t="s">
        <v>24</v>
      </c>
      <c r="B9" s="84"/>
      <c r="C9" s="18"/>
      <c r="D9" s="59">
        <v>0</v>
      </c>
      <c r="E9" s="43"/>
      <c r="F9" s="59">
        <v>0</v>
      </c>
      <c r="G9" s="43"/>
      <c r="H9" s="59">
        <v>13734405881</v>
      </c>
      <c r="I9" s="43"/>
      <c r="J9" s="59">
        <v>13734405881</v>
      </c>
      <c r="K9" s="43"/>
      <c r="L9" s="55">
        <f>J9/درآمد!$F$12</f>
        <v>6.9255191663388877E-3</v>
      </c>
      <c r="M9" s="43"/>
      <c r="N9" s="59">
        <v>0</v>
      </c>
      <c r="O9" s="43"/>
      <c r="P9" s="85">
        <v>0</v>
      </c>
      <c r="Q9" s="85"/>
      <c r="R9" s="43"/>
      <c r="S9" s="59">
        <v>13734405881</v>
      </c>
      <c r="T9" s="43"/>
      <c r="U9" s="59">
        <v>13734405881</v>
      </c>
      <c r="V9" s="18"/>
      <c r="W9" s="55">
        <f>U9/سهام!$AE$9</f>
        <v>2.1583895855889216E-4</v>
      </c>
    </row>
    <row r="10" spans="1:23" ht="21.75" customHeight="1" x14ac:dyDescent="0.4">
      <c r="A10" s="86" t="s">
        <v>75</v>
      </c>
      <c r="B10" s="86"/>
      <c r="C10" s="18"/>
      <c r="D10" s="60">
        <v>0</v>
      </c>
      <c r="E10" s="43"/>
      <c r="F10" s="60">
        <v>-18854270663</v>
      </c>
      <c r="G10" s="43"/>
      <c r="H10" s="60">
        <v>-276986237</v>
      </c>
      <c r="I10" s="43"/>
      <c r="J10" s="60">
        <v>-19131256900</v>
      </c>
      <c r="K10" s="43"/>
      <c r="L10" s="57">
        <f>J10/درآمد!$F$12</f>
        <v>-9.6468596810870017E-3</v>
      </c>
      <c r="M10" s="43"/>
      <c r="N10" s="60">
        <v>0</v>
      </c>
      <c r="O10" s="43"/>
      <c r="P10" s="87">
        <v>-16631585863</v>
      </c>
      <c r="Q10" s="87"/>
      <c r="R10" s="43"/>
      <c r="S10" s="60">
        <v>-276986237</v>
      </c>
      <c r="T10" s="43"/>
      <c r="U10" s="60">
        <v>-16908572100</v>
      </c>
      <c r="V10" s="18"/>
      <c r="W10" s="57">
        <f>U10/سهام!$AE$9</f>
        <v>-2.6572162089884434E-4</v>
      </c>
    </row>
    <row r="11" spans="1:23" ht="21.75" customHeight="1" x14ac:dyDescent="0.4">
      <c r="A11" s="86" t="s">
        <v>44</v>
      </c>
      <c r="B11" s="86"/>
      <c r="C11" s="18"/>
      <c r="D11" s="60">
        <v>0</v>
      </c>
      <c r="E11" s="43"/>
      <c r="F11" s="60">
        <v>0</v>
      </c>
      <c r="G11" s="43"/>
      <c r="H11" s="60">
        <v>0</v>
      </c>
      <c r="I11" s="43"/>
      <c r="J11" s="60">
        <v>0</v>
      </c>
      <c r="K11" s="43"/>
      <c r="L11" s="57">
        <f>J11/درآمد!$F$12</f>
        <v>0</v>
      </c>
      <c r="M11" s="43"/>
      <c r="N11" s="60">
        <v>0</v>
      </c>
      <c r="O11" s="43"/>
      <c r="P11" s="87">
        <v>0</v>
      </c>
      <c r="Q11" s="87"/>
      <c r="R11" s="43"/>
      <c r="S11" s="60">
        <v>0</v>
      </c>
      <c r="T11" s="43"/>
      <c r="U11" s="60">
        <v>0</v>
      </c>
      <c r="V11" s="18"/>
      <c r="W11" s="57">
        <f>U11/سهام!$AE$9</f>
        <v>0</v>
      </c>
    </row>
    <row r="12" spans="1:23" ht="21.75" customHeight="1" x14ac:dyDescent="0.4">
      <c r="A12" s="86" t="s">
        <v>85</v>
      </c>
      <c r="B12" s="86"/>
      <c r="C12" s="18"/>
      <c r="D12" s="60">
        <v>0</v>
      </c>
      <c r="E12" s="43"/>
      <c r="F12" s="60">
        <v>-34371799295</v>
      </c>
      <c r="G12" s="43"/>
      <c r="H12" s="60">
        <v>51873876315</v>
      </c>
      <c r="I12" s="43"/>
      <c r="J12" s="60">
        <v>17502077020</v>
      </c>
      <c r="K12" s="43"/>
      <c r="L12" s="57">
        <f>J12/درآمد!$F$12</f>
        <v>8.8253522506154484E-3</v>
      </c>
      <c r="M12" s="43"/>
      <c r="N12" s="60">
        <v>0</v>
      </c>
      <c r="O12" s="43"/>
      <c r="P12" s="87">
        <v>296250397406</v>
      </c>
      <c r="Q12" s="87"/>
      <c r="R12" s="43"/>
      <c r="S12" s="60">
        <v>1222817450756</v>
      </c>
      <c r="T12" s="43"/>
      <c r="U12" s="60">
        <v>1519067848162</v>
      </c>
      <c r="V12" s="18"/>
      <c r="W12" s="57">
        <f>U12/سهام!$AE$9</f>
        <v>2.3872457619820316E-2</v>
      </c>
    </row>
    <row r="13" spans="1:23" ht="21.75" customHeight="1" x14ac:dyDescent="0.4">
      <c r="A13" s="86" t="s">
        <v>58</v>
      </c>
      <c r="B13" s="86"/>
      <c r="C13" s="18"/>
      <c r="D13" s="60">
        <v>525000000000</v>
      </c>
      <c r="E13" s="43"/>
      <c r="F13" s="60">
        <v>-503510058757</v>
      </c>
      <c r="G13" s="43"/>
      <c r="H13" s="60">
        <v>-4885211867</v>
      </c>
      <c r="I13" s="43"/>
      <c r="J13" s="60">
        <v>16604729376</v>
      </c>
      <c r="K13" s="43"/>
      <c r="L13" s="57">
        <f>J13/درآمد!$F$12</f>
        <v>8.3728682945392527E-3</v>
      </c>
      <c r="M13" s="43"/>
      <c r="N13" s="60">
        <v>525000000000</v>
      </c>
      <c r="O13" s="43"/>
      <c r="P13" s="87">
        <v>-387404042913</v>
      </c>
      <c r="Q13" s="87"/>
      <c r="R13" s="43"/>
      <c r="S13" s="60">
        <v>6147621390</v>
      </c>
      <c r="T13" s="43"/>
      <c r="U13" s="60">
        <v>143743578477</v>
      </c>
      <c r="V13" s="18"/>
      <c r="W13" s="57">
        <f>U13/سهام!$AE$9</f>
        <v>2.2589593278966873E-3</v>
      </c>
    </row>
    <row r="14" spans="1:23" ht="21.75" customHeight="1" x14ac:dyDescent="0.4">
      <c r="A14" s="86" t="s">
        <v>20</v>
      </c>
      <c r="B14" s="86"/>
      <c r="C14" s="18"/>
      <c r="D14" s="60">
        <v>0</v>
      </c>
      <c r="E14" s="43"/>
      <c r="F14" s="60">
        <v>-12646435238</v>
      </c>
      <c r="G14" s="43"/>
      <c r="H14" s="60">
        <v>-18423136818</v>
      </c>
      <c r="I14" s="43"/>
      <c r="J14" s="60">
        <v>-31069572056</v>
      </c>
      <c r="K14" s="43"/>
      <c r="L14" s="57">
        <f>J14/درآمد!$F$12</f>
        <v>-1.5666707291754248E-2</v>
      </c>
      <c r="M14" s="43"/>
      <c r="N14" s="60">
        <v>0</v>
      </c>
      <c r="O14" s="43"/>
      <c r="P14" s="87">
        <v>-10868234817</v>
      </c>
      <c r="Q14" s="87"/>
      <c r="R14" s="43"/>
      <c r="S14" s="60">
        <v>-13724227684</v>
      </c>
      <c r="T14" s="43"/>
      <c r="U14" s="60">
        <v>-24592462501</v>
      </c>
      <c r="V14" s="18"/>
      <c r="W14" s="57">
        <f>U14/سهام!$AE$9</f>
        <v>-3.8647550834051611E-4</v>
      </c>
    </row>
    <row r="15" spans="1:23" ht="21.75" customHeight="1" x14ac:dyDescent="0.4">
      <c r="A15" s="86" t="s">
        <v>66</v>
      </c>
      <c r="B15" s="86"/>
      <c r="C15" s="18"/>
      <c r="D15" s="60">
        <v>0</v>
      </c>
      <c r="E15" s="43"/>
      <c r="F15" s="60">
        <v>10395411782</v>
      </c>
      <c r="G15" s="43"/>
      <c r="H15" s="60">
        <v>-19328796688</v>
      </c>
      <c r="I15" s="43"/>
      <c r="J15" s="60">
        <v>-8933384906</v>
      </c>
      <c r="K15" s="43"/>
      <c r="L15" s="57">
        <f>J15/درآمد!$F$12</f>
        <v>-4.5046235652882061E-3</v>
      </c>
      <c r="M15" s="43"/>
      <c r="N15" s="60">
        <v>0</v>
      </c>
      <c r="O15" s="43"/>
      <c r="P15" s="87">
        <v>-30447396414</v>
      </c>
      <c r="Q15" s="87"/>
      <c r="R15" s="43"/>
      <c r="S15" s="60">
        <v>-33503923773</v>
      </c>
      <c r="T15" s="43"/>
      <c r="U15" s="60">
        <v>-63951320187</v>
      </c>
      <c r="V15" s="18"/>
      <c r="W15" s="57">
        <f>U15/سهام!$AE$9</f>
        <v>-1.0050078952977127E-3</v>
      </c>
    </row>
    <row r="16" spans="1:23" ht="21.75" customHeight="1" x14ac:dyDescent="0.4">
      <c r="A16" s="86" t="s">
        <v>97</v>
      </c>
      <c r="B16" s="86"/>
      <c r="C16" s="18"/>
      <c r="D16" s="60">
        <v>0</v>
      </c>
      <c r="E16" s="43"/>
      <c r="F16" s="60">
        <v>0</v>
      </c>
      <c r="G16" s="43"/>
      <c r="H16" s="60">
        <v>-3453123428</v>
      </c>
      <c r="I16" s="43"/>
      <c r="J16" s="60">
        <v>-3453123428</v>
      </c>
      <c r="K16" s="43"/>
      <c r="L16" s="57">
        <f>J16/درآمد!$F$12</f>
        <v>-1.7412236606048678E-3</v>
      </c>
      <c r="M16" s="43"/>
      <c r="N16" s="60">
        <v>0</v>
      </c>
      <c r="O16" s="43"/>
      <c r="P16" s="87">
        <v>0</v>
      </c>
      <c r="Q16" s="87"/>
      <c r="R16" s="43"/>
      <c r="S16" s="60">
        <v>-11409521713</v>
      </c>
      <c r="T16" s="43"/>
      <c r="U16" s="60">
        <v>-11409521713</v>
      </c>
      <c r="V16" s="18"/>
      <c r="W16" s="57">
        <f>U16/سهام!$AE$9</f>
        <v>-1.7930293494498683E-4</v>
      </c>
    </row>
    <row r="17" spans="1:23" ht="21.75" customHeight="1" x14ac:dyDescent="0.4">
      <c r="A17" s="86" t="s">
        <v>81</v>
      </c>
      <c r="B17" s="86"/>
      <c r="C17" s="18"/>
      <c r="D17" s="60">
        <v>0</v>
      </c>
      <c r="E17" s="43"/>
      <c r="F17" s="60">
        <v>0</v>
      </c>
      <c r="G17" s="43"/>
      <c r="H17" s="60">
        <v>-49460297815</v>
      </c>
      <c r="I17" s="43"/>
      <c r="J17" s="60">
        <v>-49460297815</v>
      </c>
      <c r="K17" s="43"/>
      <c r="L17" s="57">
        <f>J17/درآمد!$F$12</f>
        <v>-2.4940157110434236E-2</v>
      </c>
      <c r="M17" s="43"/>
      <c r="N17" s="60">
        <v>15898366606</v>
      </c>
      <c r="O17" s="43"/>
      <c r="P17" s="87">
        <v>0</v>
      </c>
      <c r="Q17" s="87"/>
      <c r="R17" s="43"/>
      <c r="S17" s="60">
        <v>-49150311494</v>
      </c>
      <c r="T17" s="43"/>
      <c r="U17" s="60">
        <v>-33251944888</v>
      </c>
      <c r="V17" s="18"/>
      <c r="W17" s="57">
        <f>U17/سهام!$AE$9</f>
        <v>-5.2256102061263947E-4</v>
      </c>
    </row>
    <row r="18" spans="1:23" ht="21.75" customHeight="1" x14ac:dyDescent="0.4">
      <c r="A18" s="86" t="s">
        <v>163</v>
      </c>
      <c r="B18" s="86"/>
      <c r="C18" s="18"/>
      <c r="D18" s="60">
        <v>0</v>
      </c>
      <c r="E18" s="43"/>
      <c r="F18" s="60">
        <v>0</v>
      </c>
      <c r="G18" s="43"/>
      <c r="H18" s="60">
        <v>0</v>
      </c>
      <c r="I18" s="43"/>
      <c r="J18" s="60">
        <v>0</v>
      </c>
      <c r="K18" s="43"/>
      <c r="L18" s="57">
        <f>J18/درآمد!$F$12</f>
        <v>0</v>
      </c>
      <c r="M18" s="43"/>
      <c r="N18" s="60">
        <v>0</v>
      </c>
      <c r="O18" s="43"/>
      <c r="P18" s="87">
        <v>0</v>
      </c>
      <c r="Q18" s="87"/>
      <c r="R18" s="43"/>
      <c r="S18" s="60">
        <v>-33431491060</v>
      </c>
      <c r="T18" s="43"/>
      <c r="U18" s="60">
        <v>-33431491060</v>
      </c>
      <c r="V18" s="18"/>
      <c r="W18" s="57">
        <f>U18/سهام!$AE$9</f>
        <v>-5.2538262491889681E-4</v>
      </c>
    </row>
    <row r="19" spans="1:23" ht="21.75" customHeight="1" x14ac:dyDescent="0.4">
      <c r="A19" s="86" t="s">
        <v>49</v>
      </c>
      <c r="B19" s="86"/>
      <c r="C19" s="18"/>
      <c r="D19" s="60">
        <v>0</v>
      </c>
      <c r="E19" s="43"/>
      <c r="F19" s="60">
        <v>1571755679</v>
      </c>
      <c r="G19" s="43"/>
      <c r="H19" s="60">
        <v>0</v>
      </c>
      <c r="I19" s="43"/>
      <c r="J19" s="60">
        <v>1571755679</v>
      </c>
      <c r="K19" s="43"/>
      <c r="L19" s="57">
        <f>J19/درآمد!$F$12</f>
        <v>7.9255150707137399E-4</v>
      </c>
      <c r="M19" s="43"/>
      <c r="N19" s="60">
        <v>0</v>
      </c>
      <c r="O19" s="43"/>
      <c r="P19" s="87">
        <v>-50093431742</v>
      </c>
      <c r="Q19" s="87"/>
      <c r="R19" s="43"/>
      <c r="S19" s="60">
        <v>-13748661</v>
      </c>
      <c r="T19" s="43"/>
      <c r="U19" s="60">
        <v>-50107180403</v>
      </c>
      <c r="V19" s="18"/>
      <c r="W19" s="57">
        <f>U19/سهام!$AE$9</f>
        <v>-7.8744444632057185E-4</v>
      </c>
    </row>
    <row r="20" spans="1:23" ht="21.75" customHeight="1" x14ac:dyDescent="0.4">
      <c r="A20" s="86" t="s">
        <v>164</v>
      </c>
      <c r="B20" s="86"/>
      <c r="C20" s="18"/>
      <c r="D20" s="60">
        <v>0</v>
      </c>
      <c r="E20" s="43"/>
      <c r="F20" s="60">
        <v>0</v>
      </c>
      <c r="G20" s="43"/>
      <c r="H20" s="60">
        <v>0</v>
      </c>
      <c r="I20" s="43"/>
      <c r="J20" s="60">
        <v>0</v>
      </c>
      <c r="K20" s="43"/>
      <c r="L20" s="57">
        <f>J20/درآمد!$F$12</f>
        <v>0</v>
      </c>
      <c r="M20" s="43"/>
      <c r="N20" s="60">
        <v>0</v>
      </c>
      <c r="O20" s="43"/>
      <c r="P20" s="87">
        <v>0</v>
      </c>
      <c r="Q20" s="87"/>
      <c r="R20" s="43"/>
      <c r="S20" s="60">
        <v>-12115458638</v>
      </c>
      <c r="T20" s="43"/>
      <c r="U20" s="60">
        <v>-12115458638</v>
      </c>
      <c r="V20" s="18"/>
      <c r="W20" s="57">
        <f>U20/سهام!$AE$9</f>
        <v>-1.9039687610417826E-4</v>
      </c>
    </row>
    <row r="21" spans="1:23" ht="21.75" customHeight="1" x14ac:dyDescent="0.4">
      <c r="A21" s="86" t="s">
        <v>165</v>
      </c>
      <c r="B21" s="86"/>
      <c r="C21" s="18"/>
      <c r="D21" s="60">
        <v>0</v>
      </c>
      <c r="E21" s="43"/>
      <c r="F21" s="60">
        <v>0</v>
      </c>
      <c r="G21" s="43"/>
      <c r="H21" s="60">
        <v>0</v>
      </c>
      <c r="I21" s="43"/>
      <c r="J21" s="60">
        <v>0</v>
      </c>
      <c r="K21" s="43"/>
      <c r="L21" s="57">
        <f>J21/درآمد!$F$12</f>
        <v>0</v>
      </c>
      <c r="M21" s="43"/>
      <c r="N21" s="60">
        <v>0</v>
      </c>
      <c r="O21" s="43"/>
      <c r="P21" s="87">
        <v>0</v>
      </c>
      <c r="Q21" s="87"/>
      <c r="R21" s="43"/>
      <c r="S21" s="60">
        <v>30286995187</v>
      </c>
      <c r="T21" s="43"/>
      <c r="U21" s="60">
        <v>30286995187</v>
      </c>
      <c r="V21" s="18"/>
      <c r="W21" s="57">
        <f>U21/سهام!$AE$9</f>
        <v>4.7596623805064753E-4</v>
      </c>
    </row>
    <row r="22" spans="1:23" ht="21.75" customHeight="1" x14ac:dyDescent="0.4">
      <c r="A22" s="86" t="s">
        <v>32</v>
      </c>
      <c r="B22" s="86"/>
      <c r="C22" s="18"/>
      <c r="D22" s="60">
        <v>0</v>
      </c>
      <c r="E22" s="43"/>
      <c r="F22" s="60">
        <v>20965338039</v>
      </c>
      <c r="G22" s="43"/>
      <c r="H22" s="60">
        <v>0</v>
      </c>
      <c r="I22" s="43"/>
      <c r="J22" s="60">
        <v>20965338039</v>
      </c>
      <c r="K22" s="43"/>
      <c r="L22" s="57">
        <f>J22/درآمد!$F$12</f>
        <v>1.0571687750886285E-2</v>
      </c>
      <c r="M22" s="43"/>
      <c r="N22" s="60">
        <v>0</v>
      </c>
      <c r="O22" s="43"/>
      <c r="P22" s="87">
        <v>20413692056</v>
      </c>
      <c r="Q22" s="87"/>
      <c r="R22" s="43"/>
      <c r="S22" s="60">
        <v>1589067942</v>
      </c>
      <c r="T22" s="43"/>
      <c r="U22" s="60">
        <v>22002759998</v>
      </c>
      <c r="V22" s="18"/>
      <c r="W22" s="57">
        <f>U22/سهام!$AE$9</f>
        <v>3.4577781117997618E-4</v>
      </c>
    </row>
    <row r="23" spans="1:23" ht="21.75" customHeight="1" x14ac:dyDescent="0.4">
      <c r="A23" s="86" t="s">
        <v>166</v>
      </c>
      <c r="B23" s="86"/>
      <c r="C23" s="18"/>
      <c r="D23" s="60">
        <v>0</v>
      </c>
      <c r="E23" s="43"/>
      <c r="F23" s="60">
        <v>0</v>
      </c>
      <c r="G23" s="43"/>
      <c r="H23" s="60">
        <v>0</v>
      </c>
      <c r="I23" s="43"/>
      <c r="J23" s="60">
        <v>0</v>
      </c>
      <c r="K23" s="43"/>
      <c r="L23" s="57">
        <f>J23/درآمد!$F$12</f>
        <v>0</v>
      </c>
      <c r="M23" s="43"/>
      <c r="N23" s="60">
        <v>0</v>
      </c>
      <c r="O23" s="43"/>
      <c r="P23" s="87">
        <v>0</v>
      </c>
      <c r="Q23" s="87"/>
      <c r="R23" s="43"/>
      <c r="S23" s="60">
        <v>171226139708</v>
      </c>
      <c r="T23" s="43"/>
      <c r="U23" s="60">
        <v>171226139708</v>
      </c>
      <c r="V23" s="18"/>
      <c r="W23" s="57">
        <f>U23/سهام!$AE$9</f>
        <v>2.6908533206929834E-3</v>
      </c>
    </row>
    <row r="24" spans="1:23" ht="21.75" customHeight="1" x14ac:dyDescent="0.4">
      <c r="A24" s="86" t="s">
        <v>39</v>
      </c>
      <c r="B24" s="86"/>
      <c r="C24" s="18"/>
      <c r="D24" s="60">
        <v>0</v>
      </c>
      <c r="E24" s="43"/>
      <c r="F24" s="60">
        <v>1922026989</v>
      </c>
      <c r="G24" s="43"/>
      <c r="H24" s="60">
        <v>0</v>
      </c>
      <c r="I24" s="43"/>
      <c r="J24" s="60">
        <v>1922026989</v>
      </c>
      <c r="K24" s="43"/>
      <c r="L24" s="57">
        <f>J24/درآمد!$F$12</f>
        <v>9.6917441248437527E-4</v>
      </c>
      <c r="M24" s="43"/>
      <c r="N24" s="60">
        <v>81390133333</v>
      </c>
      <c r="O24" s="43"/>
      <c r="P24" s="87">
        <v>-90039572682</v>
      </c>
      <c r="Q24" s="87"/>
      <c r="R24" s="43"/>
      <c r="S24" s="60">
        <v>-40535796165</v>
      </c>
      <c r="T24" s="43"/>
      <c r="U24" s="60">
        <v>-49185235514</v>
      </c>
      <c r="V24" s="18"/>
      <c r="W24" s="57">
        <f>U24/سهام!$AE$9</f>
        <v>-7.7295589643974045E-4</v>
      </c>
    </row>
    <row r="25" spans="1:23" ht="21.75" customHeight="1" x14ac:dyDescent="0.4">
      <c r="A25" s="86" t="s">
        <v>167</v>
      </c>
      <c r="B25" s="86"/>
      <c r="C25" s="18"/>
      <c r="D25" s="60">
        <v>0</v>
      </c>
      <c r="E25" s="43"/>
      <c r="F25" s="60">
        <v>0</v>
      </c>
      <c r="G25" s="43"/>
      <c r="H25" s="60">
        <v>0</v>
      </c>
      <c r="I25" s="43"/>
      <c r="J25" s="60">
        <v>0</v>
      </c>
      <c r="K25" s="43"/>
      <c r="L25" s="57">
        <f>J25/درآمد!$F$12</f>
        <v>0</v>
      </c>
      <c r="M25" s="43"/>
      <c r="N25" s="60">
        <v>0</v>
      </c>
      <c r="O25" s="43"/>
      <c r="P25" s="87">
        <v>0</v>
      </c>
      <c r="Q25" s="87"/>
      <c r="R25" s="43"/>
      <c r="S25" s="60">
        <v>295969028</v>
      </c>
      <c r="T25" s="43"/>
      <c r="U25" s="60">
        <v>295969028</v>
      </c>
      <c r="V25" s="18"/>
      <c r="W25" s="57">
        <f>U25/سهام!$AE$9</f>
        <v>4.6512129700186481E-6</v>
      </c>
    </row>
    <row r="26" spans="1:23" ht="21.75" customHeight="1" x14ac:dyDescent="0.4">
      <c r="A26" s="86" t="s">
        <v>55</v>
      </c>
      <c r="B26" s="86"/>
      <c r="C26" s="18"/>
      <c r="D26" s="60">
        <v>0</v>
      </c>
      <c r="E26" s="43"/>
      <c r="F26" s="60">
        <v>18226228206</v>
      </c>
      <c r="G26" s="43"/>
      <c r="H26" s="60">
        <v>0</v>
      </c>
      <c r="I26" s="43"/>
      <c r="J26" s="60">
        <v>18226228206</v>
      </c>
      <c r="K26" s="43"/>
      <c r="L26" s="57">
        <f>J26/درآمد!$F$12</f>
        <v>9.1905025863069176E-3</v>
      </c>
      <c r="M26" s="43"/>
      <c r="N26" s="60">
        <v>0</v>
      </c>
      <c r="O26" s="43"/>
      <c r="P26" s="87">
        <v>-3113502329</v>
      </c>
      <c r="Q26" s="87"/>
      <c r="R26" s="43"/>
      <c r="S26" s="60">
        <v>307838350893</v>
      </c>
      <c r="T26" s="43"/>
      <c r="U26" s="60">
        <v>304724848564</v>
      </c>
      <c r="V26" s="18"/>
      <c r="W26" s="57">
        <f>U26/سهام!$AE$9</f>
        <v>4.788812456173101E-3</v>
      </c>
    </row>
    <row r="27" spans="1:23" ht="21.75" customHeight="1" x14ac:dyDescent="0.4">
      <c r="A27" s="86" t="s">
        <v>168</v>
      </c>
      <c r="B27" s="86"/>
      <c r="C27" s="18"/>
      <c r="D27" s="60">
        <v>0</v>
      </c>
      <c r="E27" s="43"/>
      <c r="F27" s="60">
        <v>0</v>
      </c>
      <c r="G27" s="43"/>
      <c r="H27" s="60">
        <v>0</v>
      </c>
      <c r="I27" s="43"/>
      <c r="J27" s="60">
        <v>0</v>
      </c>
      <c r="K27" s="43"/>
      <c r="L27" s="57">
        <f>J27/درآمد!$F$12</f>
        <v>0</v>
      </c>
      <c r="M27" s="43"/>
      <c r="N27" s="60">
        <v>0</v>
      </c>
      <c r="O27" s="43"/>
      <c r="P27" s="87">
        <v>0</v>
      </c>
      <c r="Q27" s="87"/>
      <c r="R27" s="43"/>
      <c r="S27" s="60">
        <v>6734165192</v>
      </c>
      <c r="T27" s="43"/>
      <c r="U27" s="60">
        <v>6734165192</v>
      </c>
      <c r="V27" s="18"/>
      <c r="W27" s="57">
        <f>U27/سهام!$AE$9</f>
        <v>1.0582876422893317E-4</v>
      </c>
    </row>
    <row r="28" spans="1:23" ht="21.75" customHeight="1" x14ac:dyDescent="0.4">
      <c r="A28" s="86" t="s">
        <v>169</v>
      </c>
      <c r="B28" s="86"/>
      <c r="C28" s="18"/>
      <c r="D28" s="60">
        <v>0</v>
      </c>
      <c r="E28" s="43"/>
      <c r="F28" s="60">
        <v>0</v>
      </c>
      <c r="G28" s="43"/>
      <c r="H28" s="60">
        <v>0</v>
      </c>
      <c r="I28" s="43"/>
      <c r="J28" s="60">
        <v>0</v>
      </c>
      <c r="K28" s="43"/>
      <c r="L28" s="57">
        <f>J28/درآمد!$F$12</f>
        <v>0</v>
      </c>
      <c r="M28" s="43"/>
      <c r="N28" s="60">
        <v>0</v>
      </c>
      <c r="O28" s="43"/>
      <c r="P28" s="87">
        <v>0</v>
      </c>
      <c r="Q28" s="87"/>
      <c r="R28" s="43"/>
      <c r="S28" s="60">
        <v>6972688344</v>
      </c>
      <c r="T28" s="43"/>
      <c r="U28" s="60">
        <v>6972688344</v>
      </c>
      <c r="V28" s="18"/>
      <c r="W28" s="57">
        <f>U28/سهام!$AE$9</f>
        <v>1.0957720367115794E-4</v>
      </c>
    </row>
    <row r="29" spans="1:23" ht="21.75" customHeight="1" x14ac:dyDescent="0.4">
      <c r="A29" s="86" t="s">
        <v>35</v>
      </c>
      <c r="B29" s="86"/>
      <c r="C29" s="18"/>
      <c r="D29" s="60">
        <v>0</v>
      </c>
      <c r="E29" s="43"/>
      <c r="F29" s="60">
        <v>3869852999</v>
      </c>
      <c r="G29" s="43"/>
      <c r="H29" s="60">
        <v>0</v>
      </c>
      <c r="I29" s="43"/>
      <c r="J29" s="60">
        <v>3869852999</v>
      </c>
      <c r="K29" s="43"/>
      <c r="L29" s="57">
        <f>J29/درآمد!$F$12</f>
        <v>1.9513578779963335E-3</v>
      </c>
      <c r="M29" s="43"/>
      <c r="N29" s="60">
        <v>0</v>
      </c>
      <c r="O29" s="43"/>
      <c r="P29" s="87">
        <v>124956926125</v>
      </c>
      <c r="Q29" s="87"/>
      <c r="R29" s="43"/>
      <c r="S29" s="60">
        <v>11932170742</v>
      </c>
      <c r="T29" s="43"/>
      <c r="U29" s="60">
        <v>136889096867</v>
      </c>
      <c r="V29" s="18"/>
      <c r="W29" s="57">
        <f>U29/سهام!$AE$9</f>
        <v>2.151239766891857E-3</v>
      </c>
    </row>
    <row r="30" spans="1:23" ht="21.75" customHeight="1" x14ac:dyDescent="0.4">
      <c r="A30" s="86" t="s">
        <v>170</v>
      </c>
      <c r="B30" s="86"/>
      <c r="C30" s="18"/>
      <c r="D30" s="60">
        <v>0</v>
      </c>
      <c r="E30" s="43"/>
      <c r="F30" s="60">
        <v>0</v>
      </c>
      <c r="G30" s="43"/>
      <c r="H30" s="60">
        <v>0</v>
      </c>
      <c r="I30" s="43"/>
      <c r="J30" s="60">
        <v>0</v>
      </c>
      <c r="K30" s="43"/>
      <c r="L30" s="57">
        <f>J30/درآمد!$F$12</f>
        <v>0</v>
      </c>
      <c r="M30" s="43"/>
      <c r="N30" s="60">
        <v>0</v>
      </c>
      <c r="O30" s="43"/>
      <c r="P30" s="87">
        <v>0</v>
      </c>
      <c r="Q30" s="87"/>
      <c r="R30" s="43"/>
      <c r="S30" s="60">
        <v>-21844436700</v>
      </c>
      <c r="T30" s="43"/>
      <c r="U30" s="60">
        <v>-21844436700</v>
      </c>
      <c r="V30" s="18"/>
      <c r="W30" s="57">
        <f>U30/سهام!$AE$9</f>
        <v>-3.4328972861914238E-4</v>
      </c>
    </row>
    <row r="31" spans="1:23" ht="21.75" customHeight="1" x14ac:dyDescent="0.4">
      <c r="A31" s="86" t="s">
        <v>171</v>
      </c>
      <c r="B31" s="86"/>
      <c r="C31" s="18"/>
      <c r="D31" s="60">
        <v>0</v>
      </c>
      <c r="E31" s="43"/>
      <c r="F31" s="60">
        <v>0</v>
      </c>
      <c r="G31" s="43"/>
      <c r="H31" s="60">
        <v>0</v>
      </c>
      <c r="I31" s="43"/>
      <c r="J31" s="60">
        <v>0</v>
      </c>
      <c r="K31" s="43"/>
      <c r="L31" s="57">
        <f>J31/درآمد!$F$12</f>
        <v>0</v>
      </c>
      <c r="M31" s="43"/>
      <c r="N31" s="60">
        <v>0</v>
      </c>
      <c r="O31" s="43"/>
      <c r="P31" s="87">
        <v>0</v>
      </c>
      <c r="Q31" s="87"/>
      <c r="R31" s="43"/>
      <c r="S31" s="60">
        <v>44456207304</v>
      </c>
      <c r="T31" s="43"/>
      <c r="U31" s="60">
        <v>44456207304</v>
      </c>
      <c r="V31" s="18"/>
      <c r="W31" s="57">
        <f>U31/سهام!$AE$9</f>
        <v>6.9863826430582648E-4</v>
      </c>
    </row>
    <row r="32" spans="1:23" ht="21.75" customHeight="1" x14ac:dyDescent="0.4">
      <c r="A32" s="86" t="s">
        <v>172</v>
      </c>
      <c r="B32" s="86"/>
      <c r="C32" s="18"/>
      <c r="D32" s="60">
        <v>0</v>
      </c>
      <c r="E32" s="43"/>
      <c r="F32" s="60">
        <v>0</v>
      </c>
      <c r="G32" s="43"/>
      <c r="H32" s="60">
        <v>0</v>
      </c>
      <c r="I32" s="43"/>
      <c r="J32" s="60">
        <v>0</v>
      </c>
      <c r="K32" s="43"/>
      <c r="L32" s="57">
        <f>J32/درآمد!$F$12</f>
        <v>0</v>
      </c>
      <c r="M32" s="43"/>
      <c r="N32" s="60">
        <v>0</v>
      </c>
      <c r="O32" s="43"/>
      <c r="P32" s="87">
        <v>0</v>
      </c>
      <c r="Q32" s="87"/>
      <c r="R32" s="43"/>
      <c r="S32" s="60">
        <v>-3029845544</v>
      </c>
      <c r="T32" s="43"/>
      <c r="U32" s="60">
        <v>-3029845544</v>
      </c>
      <c r="V32" s="18"/>
      <c r="W32" s="57">
        <f>U32/سهام!$AE$9</f>
        <v>-4.7614633823799992E-5</v>
      </c>
    </row>
    <row r="33" spans="1:23" ht="21.75" customHeight="1" x14ac:dyDescent="0.4">
      <c r="A33" s="86" t="s">
        <v>89</v>
      </c>
      <c r="B33" s="86"/>
      <c r="C33" s="18"/>
      <c r="D33" s="60">
        <v>0</v>
      </c>
      <c r="E33" s="43"/>
      <c r="F33" s="60">
        <v>-68585702400</v>
      </c>
      <c r="G33" s="43"/>
      <c r="H33" s="60">
        <v>0</v>
      </c>
      <c r="I33" s="43"/>
      <c r="J33" s="60">
        <v>-68585702400</v>
      </c>
      <c r="K33" s="43"/>
      <c r="L33" s="57">
        <f>J33/درآمد!$F$12</f>
        <v>-3.4584065785117968E-2</v>
      </c>
      <c r="M33" s="43"/>
      <c r="N33" s="60">
        <v>0</v>
      </c>
      <c r="O33" s="43"/>
      <c r="P33" s="87">
        <v>74015191343</v>
      </c>
      <c r="Q33" s="87"/>
      <c r="R33" s="43"/>
      <c r="S33" s="60">
        <v>6337628732</v>
      </c>
      <c r="T33" s="43"/>
      <c r="U33" s="60">
        <v>80352820075</v>
      </c>
      <c r="V33" s="18"/>
      <c r="W33" s="57">
        <f>U33/سهام!$AE$9</f>
        <v>1.26276077411186E-3</v>
      </c>
    </row>
    <row r="34" spans="1:23" ht="21.75" customHeight="1" x14ac:dyDescent="0.4">
      <c r="A34" s="86" t="s">
        <v>173</v>
      </c>
      <c r="B34" s="86"/>
      <c r="C34" s="18"/>
      <c r="D34" s="60">
        <v>0</v>
      </c>
      <c r="E34" s="43"/>
      <c r="F34" s="60">
        <v>0</v>
      </c>
      <c r="G34" s="43"/>
      <c r="H34" s="60">
        <v>0</v>
      </c>
      <c r="I34" s="43"/>
      <c r="J34" s="60">
        <v>0</v>
      </c>
      <c r="K34" s="43"/>
      <c r="L34" s="57">
        <f>J34/درآمد!$F$12</f>
        <v>0</v>
      </c>
      <c r="M34" s="43"/>
      <c r="N34" s="60">
        <v>0</v>
      </c>
      <c r="O34" s="43"/>
      <c r="P34" s="87">
        <v>0</v>
      </c>
      <c r="Q34" s="87"/>
      <c r="R34" s="43"/>
      <c r="S34" s="60">
        <v>17763718990</v>
      </c>
      <c r="T34" s="43"/>
      <c r="U34" s="60">
        <v>17763718990</v>
      </c>
      <c r="V34" s="18"/>
      <c r="W34" s="57">
        <f>U34/سهام!$AE$9</f>
        <v>2.7916042675267549E-4</v>
      </c>
    </row>
    <row r="35" spans="1:23" ht="21.75" customHeight="1" x14ac:dyDescent="0.4">
      <c r="A35" s="86" t="s">
        <v>29</v>
      </c>
      <c r="B35" s="86"/>
      <c r="C35" s="18"/>
      <c r="D35" s="60">
        <v>0</v>
      </c>
      <c r="E35" s="43"/>
      <c r="F35" s="60">
        <v>-110141970000</v>
      </c>
      <c r="G35" s="43"/>
      <c r="H35" s="60">
        <v>0</v>
      </c>
      <c r="I35" s="43"/>
      <c r="J35" s="60">
        <v>-110141970000</v>
      </c>
      <c r="K35" s="43"/>
      <c r="L35" s="57">
        <f>J35/درآمد!$F$12</f>
        <v>-5.5538647311170343E-2</v>
      </c>
      <c r="M35" s="43"/>
      <c r="N35" s="60">
        <v>0</v>
      </c>
      <c r="O35" s="43"/>
      <c r="P35" s="87">
        <v>85979670100</v>
      </c>
      <c r="Q35" s="87"/>
      <c r="R35" s="43"/>
      <c r="S35" s="60">
        <v>97434962936</v>
      </c>
      <c r="T35" s="43"/>
      <c r="U35" s="60">
        <v>183414633036</v>
      </c>
      <c r="V35" s="18"/>
      <c r="W35" s="57">
        <f>U35/سهام!$AE$9</f>
        <v>2.8823979516811268E-3</v>
      </c>
    </row>
    <row r="36" spans="1:23" ht="21.75" customHeight="1" x14ac:dyDescent="0.4">
      <c r="A36" s="86" t="s">
        <v>174</v>
      </c>
      <c r="B36" s="86"/>
      <c r="C36" s="18"/>
      <c r="D36" s="60">
        <v>0</v>
      </c>
      <c r="E36" s="43"/>
      <c r="F36" s="60">
        <v>0</v>
      </c>
      <c r="G36" s="43"/>
      <c r="H36" s="60">
        <v>0</v>
      </c>
      <c r="I36" s="43"/>
      <c r="J36" s="60">
        <v>0</v>
      </c>
      <c r="K36" s="43"/>
      <c r="L36" s="57">
        <f>J36/درآمد!$F$12</f>
        <v>0</v>
      </c>
      <c r="M36" s="43"/>
      <c r="N36" s="60">
        <v>0</v>
      </c>
      <c r="O36" s="43"/>
      <c r="P36" s="87">
        <v>0</v>
      </c>
      <c r="Q36" s="87"/>
      <c r="R36" s="43"/>
      <c r="S36" s="60">
        <v>17499117301</v>
      </c>
      <c r="T36" s="43"/>
      <c r="U36" s="60">
        <v>17499117301</v>
      </c>
      <c r="V36" s="18"/>
      <c r="W36" s="57">
        <f>U36/سهام!$AE$9</f>
        <v>2.7500215784162697E-4</v>
      </c>
    </row>
    <row r="37" spans="1:23" ht="21.75" customHeight="1" x14ac:dyDescent="0.4">
      <c r="A37" s="86" t="s">
        <v>175</v>
      </c>
      <c r="B37" s="86"/>
      <c r="C37" s="18"/>
      <c r="D37" s="60">
        <v>0</v>
      </c>
      <c r="E37" s="43"/>
      <c r="F37" s="60">
        <v>0</v>
      </c>
      <c r="G37" s="43"/>
      <c r="H37" s="60">
        <v>0</v>
      </c>
      <c r="I37" s="43"/>
      <c r="J37" s="60">
        <v>0</v>
      </c>
      <c r="K37" s="43"/>
      <c r="L37" s="57">
        <f>J37/درآمد!$F$12</f>
        <v>0</v>
      </c>
      <c r="M37" s="43"/>
      <c r="N37" s="60">
        <v>0</v>
      </c>
      <c r="O37" s="43"/>
      <c r="P37" s="87">
        <v>0</v>
      </c>
      <c r="Q37" s="87"/>
      <c r="R37" s="43"/>
      <c r="S37" s="60">
        <v>53809728336</v>
      </c>
      <c r="T37" s="43"/>
      <c r="U37" s="60">
        <v>53809728336</v>
      </c>
      <c r="V37" s="18"/>
      <c r="W37" s="57">
        <f>U37/سهام!$AE$9</f>
        <v>8.4563073386713687E-4</v>
      </c>
    </row>
    <row r="38" spans="1:23" ht="21.75" customHeight="1" x14ac:dyDescent="0.4">
      <c r="A38" s="86" t="s">
        <v>36</v>
      </c>
      <c r="B38" s="86"/>
      <c r="C38" s="18"/>
      <c r="D38" s="60">
        <v>0</v>
      </c>
      <c r="E38" s="43"/>
      <c r="F38" s="60">
        <v>-44246311570</v>
      </c>
      <c r="G38" s="43"/>
      <c r="H38" s="60">
        <v>0</v>
      </c>
      <c r="I38" s="43"/>
      <c r="J38" s="60">
        <v>-44246311570</v>
      </c>
      <c r="K38" s="43"/>
      <c r="L38" s="57">
        <f>J38/درآمد!$F$12</f>
        <v>-2.2311025425697267E-2</v>
      </c>
      <c r="M38" s="43"/>
      <c r="N38" s="60">
        <v>0</v>
      </c>
      <c r="O38" s="43"/>
      <c r="P38" s="87">
        <v>14357652210</v>
      </c>
      <c r="Q38" s="87"/>
      <c r="R38" s="43"/>
      <c r="S38" s="60">
        <v>7002823345</v>
      </c>
      <c r="T38" s="43"/>
      <c r="U38" s="60">
        <v>21360475555</v>
      </c>
      <c r="V38" s="18"/>
      <c r="W38" s="57">
        <f>U38/سهام!$AE$9</f>
        <v>3.3568418161370009E-4</v>
      </c>
    </row>
    <row r="39" spans="1:23" ht="21.75" customHeight="1" x14ac:dyDescent="0.4">
      <c r="A39" s="86" t="s">
        <v>46</v>
      </c>
      <c r="B39" s="86"/>
      <c r="C39" s="18"/>
      <c r="D39" s="60">
        <v>0</v>
      </c>
      <c r="E39" s="43"/>
      <c r="F39" s="60">
        <v>17543333599</v>
      </c>
      <c r="G39" s="43"/>
      <c r="H39" s="60">
        <v>0</v>
      </c>
      <c r="I39" s="43"/>
      <c r="J39" s="60">
        <v>17543333599</v>
      </c>
      <c r="K39" s="43"/>
      <c r="L39" s="57">
        <f>J39/درآمد!$F$12</f>
        <v>8.8461557153650481E-3</v>
      </c>
      <c r="M39" s="43"/>
      <c r="N39" s="60">
        <v>0</v>
      </c>
      <c r="O39" s="43"/>
      <c r="P39" s="87">
        <v>-128905377269</v>
      </c>
      <c r="Q39" s="87"/>
      <c r="R39" s="43"/>
      <c r="S39" s="60">
        <v>52058953398</v>
      </c>
      <c r="T39" s="43"/>
      <c r="U39" s="60">
        <v>-76846423871</v>
      </c>
      <c r="V39" s="18"/>
      <c r="W39" s="57">
        <f>U39/سهام!$AE$9</f>
        <v>-1.2076570505490387E-3</v>
      </c>
    </row>
    <row r="40" spans="1:23" ht="21.75" customHeight="1" x14ac:dyDescent="0.4">
      <c r="A40" s="86" t="s">
        <v>53</v>
      </c>
      <c r="B40" s="86"/>
      <c r="C40" s="18"/>
      <c r="D40" s="60">
        <v>0</v>
      </c>
      <c r="E40" s="43"/>
      <c r="F40" s="60">
        <v>-11429256840</v>
      </c>
      <c r="G40" s="43"/>
      <c r="H40" s="60">
        <v>0</v>
      </c>
      <c r="I40" s="43"/>
      <c r="J40" s="60">
        <v>-11429256840</v>
      </c>
      <c r="K40" s="43"/>
      <c r="L40" s="57">
        <f>J40/درآمد!$F$12</f>
        <v>-5.763156993338155E-3</v>
      </c>
      <c r="M40" s="43"/>
      <c r="N40" s="60">
        <v>0</v>
      </c>
      <c r="O40" s="43"/>
      <c r="P40" s="87">
        <v>-34749498023</v>
      </c>
      <c r="Q40" s="87"/>
      <c r="R40" s="43"/>
      <c r="S40" s="60">
        <v>14488835837</v>
      </c>
      <c r="T40" s="43"/>
      <c r="U40" s="60">
        <v>-20260662186</v>
      </c>
      <c r="V40" s="18"/>
      <c r="W40" s="57">
        <f>U40/سهام!$AE$9</f>
        <v>-3.1840039269477068E-4</v>
      </c>
    </row>
    <row r="41" spans="1:23" ht="21.75" customHeight="1" x14ac:dyDescent="0.4">
      <c r="A41" s="86" t="s">
        <v>52</v>
      </c>
      <c r="B41" s="86"/>
      <c r="C41" s="18"/>
      <c r="D41" s="60">
        <v>0</v>
      </c>
      <c r="E41" s="43"/>
      <c r="F41" s="60">
        <v>-148989340500</v>
      </c>
      <c r="G41" s="43"/>
      <c r="H41" s="60">
        <v>0</v>
      </c>
      <c r="I41" s="43"/>
      <c r="J41" s="60">
        <v>-148989340500</v>
      </c>
      <c r="K41" s="43"/>
      <c r="L41" s="57">
        <f>J41/درآمد!$F$12</f>
        <v>-7.5127278322272312E-2</v>
      </c>
      <c r="M41" s="43"/>
      <c r="N41" s="60">
        <v>0</v>
      </c>
      <c r="O41" s="43"/>
      <c r="P41" s="87">
        <v>-656488549922</v>
      </c>
      <c r="Q41" s="87"/>
      <c r="R41" s="43"/>
      <c r="S41" s="60">
        <v>4271614889</v>
      </c>
      <c r="T41" s="43"/>
      <c r="U41" s="60">
        <v>-652216935033</v>
      </c>
      <c r="V41" s="18"/>
      <c r="W41" s="57">
        <f>U41/سهام!$AE$9</f>
        <v>-1.0249720681892768E-2</v>
      </c>
    </row>
    <row r="42" spans="1:23" ht="21.75" customHeight="1" x14ac:dyDescent="0.4">
      <c r="A42" s="86" t="s">
        <v>59</v>
      </c>
      <c r="B42" s="86"/>
      <c r="C42" s="18"/>
      <c r="D42" s="60">
        <v>0</v>
      </c>
      <c r="E42" s="43"/>
      <c r="F42" s="60">
        <v>-27287425000</v>
      </c>
      <c r="G42" s="43"/>
      <c r="H42" s="60">
        <v>0</v>
      </c>
      <c r="I42" s="43"/>
      <c r="J42" s="60">
        <v>-27287425000</v>
      </c>
      <c r="K42" s="43"/>
      <c r="L42" s="57">
        <f>J42/درآمد!$F$12</f>
        <v>-1.3759574784298959E-2</v>
      </c>
      <c r="M42" s="43"/>
      <c r="N42" s="60">
        <v>0</v>
      </c>
      <c r="O42" s="43"/>
      <c r="P42" s="87">
        <v>-242544171516</v>
      </c>
      <c r="Q42" s="87"/>
      <c r="R42" s="43"/>
      <c r="S42" s="60">
        <v>-9804158108</v>
      </c>
      <c r="T42" s="43"/>
      <c r="U42" s="60">
        <v>-252348329624</v>
      </c>
      <c r="V42" s="18"/>
      <c r="W42" s="57">
        <f>U42/سهام!$AE$9</f>
        <v>-3.9657048970329753E-3</v>
      </c>
    </row>
    <row r="43" spans="1:23" ht="21.75" customHeight="1" x14ac:dyDescent="0.4">
      <c r="A43" s="86" t="s">
        <v>176</v>
      </c>
      <c r="B43" s="86"/>
      <c r="C43" s="18"/>
      <c r="D43" s="60">
        <v>0</v>
      </c>
      <c r="E43" s="43"/>
      <c r="F43" s="60">
        <v>0</v>
      </c>
      <c r="G43" s="43"/>
      <c r="H43" s="60">
        <v>0</v>
      </c>
      <c r="I43" s="43"/>
      <c r="J43" s="60">
        <v>0</v>
      </c>
      <c r="K43" s="43"/>
      <c r="L43" s="57">
        <f>J43/درآمد!$F$12</f>
        <v>0</v>
      </c>
      <c r="M43" s="43"/>
      <c r="N43" s="60">
        <v>0</v>
      </c>
      <c r="O43" s="43"/>
      <c r="P43" s="87">
        <v>0</v>
      </c>
      <c r="Q43" s="87"/>
      <c r="R43" s="43"/>
      <c r="S43" s="60">
        <v>-61680036568</v>
      </c>
      <c r="T43" s="43"/>
      <c r="U43" s="60">
        <v>-61680036568</v>
      </c>
      <c r="V43" s="18"/>
      <c r="W43" s="57">
        <f>U43/سهام!$AE$9</f>
        <v>-9.6931421512221917E-4</v>
      </c>
    </row>
    <row r="44" spans="1:23" ht="21.75" customHeight="1" x14ac:dyDescent="0.4">
      <c r="A44" s="86" t="s">
        <v>177</v>
      </c>
      <c r="B44" s="86"/>
      <c r="C44" s="18"/>
      <c r="D44" s="60">
        <v>0</v>
      </c>
      <c r="E44" s="43"/>
      <c r="F44" s="60">
        <v>0</v>
      </c>
      <c r="G44" s="43"/>
      <c r="H44" s="60">
        <v>0</v>
      </c>
      <c r="I44" s="43"/>
      <c r="J44" s="60">
        <v>0</v>
      </c>
      <c r="K44" s="43"/>
      <c r="L44" s="57">
        <f>J44/درآمد!$F$12</f>
        <v>0</v>
      </c>
      <c r="M44" s="43"/>
      <c r="N44" s="60">
        <v>0</v>
      </c>
      <c r="O44" s="43"/>
      <c r="P44" s="87">
        <v>0</v>
      </c>
      <c r="Q44" s="87"/>
      <c r="R44" s="43"/>
      <c r="S44" s="60">
        <v>460700</v>
      </c>
      <c r="T44" s="43"/>
      <c r="U44" s="60">
        <v>460700</v>
      </c>
      <c r="V44" s="18"/>
      <c r="W44" s="57">
        <f>U44/سهام!$AE$9</f>
        <v>7.2399934201479734E-9</v>
      </c>
    </row>
    <row r="45" spans="1:23" ht="21.75" customHeight="1" x14ac:dyDescent="0.4">
      <c r="A45" s="86" t="s">
        <v>51</v>
      </c>
      <c r="B45" s="86"/>
      <c r="C45" s="18"/>
      <c r="D45" s="60">
        <v>0</v>
      </c>
      <c r="E45" s="43"/>
      <c r="F45" s="60">
        <v>-23814480000</v>
      </c>
      <c r="G45" s="43"/>
      <c r="H45" s="60">
        <v>0</v>
      </c>
      <c r="I45" s="43"/>
      <c r="J45" s="60">
        <v>-23814480000</v>
      </c>
      <c r="K45" s="43"/>
      <c r="L45" s="57">
        <f>J45/درآمد!$F$12</f>
        <v>-1.2008356175388183E-2</v>
      </c>
      <c r="M45" s="43"/>
      <c r="N45" s="60">
        <v>0</v>
      </c>
      <c r="O45" s="43"/>
      <c r="P45" s="87">
        <v>-519716017264</v>
      </c>
      <c r="Q45" s="87"/>
      <c r="R45" s="43"/>
      <c r="S45" s="60">
        <v>55345862882</v>
      </c>
      <c r="T45" s="43"/>
      <c r="U45" s="60">
        <v>-464370154382</v>
      </c>
      <c r="V45" s="18"/>
      <c r="W45" s="57">
        <f>U45/سهام!$AE$9</f>
        <v>-7.2976706365070077E-3</v>
      </c>
    </row>
    <row r="46" spans="1:23" ht="21.75" customHeight="1" x14ac:dyDescent="0.4">
      <c r="A46" s="86" t="s">
        <v>178</v>
      </c>
      <c r="B46" s="86"/>
      <c r="C46" s="18"/>
      <c r="D46" s="60">
        <v>0</v>
      </c>
      <c r="E46" s="43"/>
      <c r="F46" s="60">
        <v>0</v>
      </c>
      <c r="G46" s="43"/>
      <c r="H46" s="60">
        <v>0</v>
      </c>
      <c r="I46" s="43"/>
      <c r="J46" s="60">
        <v>0</v>
      </c>
      <c r="K46" s="43"/>
      <c r="L46" s="57">
        <f>J46/درآمد!$F$12</f>
        <v>0</v>
      </c>
      <c r="M46" s="43"/>
      <c r="N46" s="60">
        <v>0</v>
      </c>
      <c r="O46" s="43"/>
      <c r="P46" s="87">
        <v>0</v>
      </c>
      <c r="Q46" s="87"/>
      <c r="R46" s="43"/>
      <c r="S46" s="60">
        <v>2617902</v>
      </c>
      <c r="T46" s="43"/>
      <c r="U46" s="60">
        <v>2617902</v>
      </c>
      <c r="V46" s="18"/>
      <c r="W46" s="57">
        <f>U46/سهام!$AE$9</f>
        <v>4.1140857943547251E-8</v>
      </c>
    </row>
    <row r="47" spans="1:23" ht="21.75" customHeight="1" x14ac:dyDescent="0.4">
      <c r="A47" s="86" t="s">
        <v>179</v>
      </c>
      <c r="B47" s="86"/>
      <c r="C47" s="18"/>
      <c r="D47" s="60">
        <v>0</v>
      </c>
      <c r="E47" s="43"/>
      <c r="F47" s="60">
        <v>0</v>
      </c>
      <c r="G47" s="43"/>
      <c r="H47" s="60">
        <v>0</v>
      </c>
      <c r="I47" s="43"/>
      <c r="J47" s="60">
        <v>0</v>
      </c>
      <c r="K47" s="43"/>
      <c r="L47" s="57">
        <f>J47/درآمد!$F$12</f>
        <v>0</v>
      </c>
      <c r="M47" s="43"/>
      <c r="N47" s="60">
        <v>0</v>
      </c>
      <c r="O47" s="43"/>
      <c r="P47" s="87">
        <v>0</v>
      </c>
      <c r="Q47" s="87"/>
      <c r="R47" s="43"/>
      <c r="S47" s="60">
        <v>-3749142269</v>
      </c>
      <c r="T47" s="43"/>
      <c r="U47" s="60">
        <v>-3749142269</v>
      </c>
      <c r="V47" s="18"/>
      <c r="W47" s="57">
        <f>U47/سهام!$AE$9</f>
        <v>-5.8918526934574866E-5</v>
      </c>
    </row>
    <row r="48" spans="1:23" ht="21.75" customHeight="1" x14ac:dyDescent="0.4">
      <c r="A48" s="86" t="s">
        <v>180</v>
      </c>
      <c r="B48" s="86"/>
      <c r="C48" s="18"/>
      <c r="D48" s="60">
        <v>0</v>
      </c>
      <c r="E48" s="43"/>
      <c r="F48" s="60">
        <v>0</v>
      </c>
      <c r="G48" s="43"/>
      <c r="H48" s="60">
        <v>0</v>
      </c>
      <c r="I48" s="43"/>
      <c r="J48" s="60">
        <v>0</v>
      </c>
      <c r="K48" s="43"/>
      <c r="L48" s="57">
        <f>J48/درآمد!$F$12</f>
        <v>0</v>
      </c>
      <c r="M48" s="43"/>
      <c r="N48" s="60">
        <v>0</v>
      </c>
      <c r="O48" s="43"/>
      <c r="P48" s="87">
        <v>0</v>
      </c>
      <c r="Q48" s="87"/>
      <c r="R48" s="43"/>
      <c r="S48" s="60">
        <v>17220976894</v>
      </c>
      <c r="T48" s="43"/>
      <c r="U48" s="60">
        <v>17220976894</v>
      </c>
      <c r="V48" s="18"/>
      <c r="W48" s="57">
        <f>U48/سهام!$AE$9</f>
        <v>2.7063112524653847E-4</v>
      </c>
    </row>
    <row r="49" spans="1:23" ht="21.75" customHeight="1" x14ac:dyDescent="0.4">
      <c r="A49" s="86" t="s">
        <v>38</v>
      </c>
      <c r="B49" s="86"/>
      <c r="C49" s="18"/>
      <c r="D49" s="60">
        <v>0</v>
      </c>
      <c r="E49" s="43"/>
      <c r="F49" s="60">
        <v>-21785428658</v>
      </c>
      <c r="G49" s="43"/>
      <c r="H49" s="60">
        <v>0</v>
      </c>
      <c r="I49" s="43"/>
      <c r="J49" s="60">
        <v>-21785428658</v>
      </c>
      <c r="K49" s="43"/>
      <c r="L49" s="57">
        <f>J49/درآمد!$F$12</f>
        <v>-1.0985215161480452E-2</v>
      </c>
      <c r="M49" s="43"/>
      <c r="N49" s="60">
        <v>0</v>
      </c>
      <c r="O49" s="43"/>
      <c r="P49" s="87">
        <v>-131930262499</v>
      </c>
      <c r="Q49" s="87"/>
      <c r="R49" s="43"/>
      <c r="S49" s="60">
        <v>12584454896</v>
      </c>
      <c r="T49" s="43"/>
      <c r="U49" s="60">
        <v>-119345807603</v>
      </c>
      <c r="V49" s="18"/>
      <c r="W49" s="57">
        <f>U49/سهام!$AE$9</f>
        <v>-1.8755434377424917E-3</v>
      </c>
    </row>
    <row r="50" spans="1:23" ht="21.75" customHeight="1" x14ac:dyDescent="0.4">
      <c r="A50" s="86" t="s">
        <v>181</v>
      </c>
      <c r="B50" s="86"/>
      <c r="C50" s="18"/>
      <c r="D50" s="60">
        <v>0</v>
      </c>
      <c r="E50" s="43"/>
      <c r="F50" s="60">
        <v>0</v>
      </c>
      <c r="G50" s="43"/>
      <c r="H50" s="60">
        <v>0</v>
      </c>
      <c r="I50" s="43"/>
      <c r="J50" s="60">
        <v>0</v>
      </c>
      <c r="K50" s="43"/>
      <c r="L50" s="57">
        <f>J50/درآمد!$F$12</f>
        <v>0</v>
      </c>
      <c r="M50" s="43"/>
      <c r="N50" s="60">
        <v>0</v>
      </c>
      <c r="O50" s="43"/>
      <c r="P50" s="87">
        <v>0</v>
      </c>
      <c r="Q50" s="87"/>
      <c r="R50" s="43"/>
      <c r="S50" s="60">
        <v>3161372337</v>
      </c>
      <c r="T50" s="43"/>
      <c r="U50" s="60">
        <v>3161372337</v>
      </c>
      <c r="V50" s="18"/>
      <c r="W50" s="57">
        <f>U50/سهام!$AE$9</f>
        <v>4.9681603903880659E-5</v>
      </c>
    </row>
    <row r="51" spans="1:23" ht="21.75" customHeight="1" x14ac:dyDescent="0.4">
      <c r="A51" s="86" t="s">
        <v>57</v>
      </c>
      <c r="B51" s="86"/>
      <c r="C51" s="18"/>
      <c r="D51" s="60">
        <v>0</v>
      </c>
      <c r="E51" s="43"/>
      <c r="F51" s="60">
        <v>-1130288862</v>
      </c>
      <c r="G51" s="43"/>
      <c r="H51" s="60">
        <v>0</v>
      </c>
      <c r="I51" s="43"/>
      <c r="J51" s="60">
        <v>-1130288862</v>
      </c>
      <c r="K51" s="43"/>
      <c r="L51" s="57">
        <f>J51/درآمد!$F$12</f>
        <v>-5.6994363244421804E-4</v>
      </c>
      <c r="M51" s="43"/>
      <c r="N51" s="60">
        <v>0</v>
      </c>
      <c r="O51" s="43"/>
      <c r="P51" s="87">
        <v>-29735292844</v>
      </c>
      <c r="Q51" s="87"/>
      <c r="R51" s="43"/>
      <c r="S51" s="60">
        <v>-75480341757</v>
      </c>
      <c r="T51" s="43"/>
      <c r="U51" s="60">
        <v>-105215634601</v>
      </c>
      <c r="V51" s="18"/>
      <c r="W51" s="57">
        <f>U51/سهام!$AE$9</f>
        <v>-1.6534849190534696E-3</v>
      </c>
    </row>
    <row r="52" spans="1:23" ht="21.75" customHeight="1" x14ac:dyDescent="0.4">
      <c r="A52" s="86" t="s">
        <v>182</v>
      </c>
      <c r="B52" s="86"/>
      <c r="C52" s="18"/>
      <c r="D52" s="60">
        <v>0</v>
      </c>
      <c r="E52" s="43"/>
      <c r="F52" s="60">
        <v>0</v>
      </c>
      <c r="G52" s="43"/>
      <c r="H52" s="60">
        <v>0</v>
      </c>
      <c r="I52" s="43"/>
      <c r="J52" s="60">
        <v>0</v>
      </c>
      <c r="K52" s="43"/>
      <c r="L52" s="57">
        <f>J52/درآمد!$F$12</f>
        <v>0</v>
      </c>
      <c r="M52" s="43"/>
      <c r="N52" s="60">
        <v>0</v>
      </c>
      <c r="O52" s="43"/>
      <c r="P52" s="87">
        <v>0</v>
      </c>
      <c r="Q52" s="87"/>
      <c r="R52" s="43"/>
      <c r="S52" s="60">
        <v>16627235781</v>
      </c>
      <c r="T52" s="43"/>
      <c r="U52" s="60">
        <v>16627235781</v>
      </c>
      <c r="V52" s="18"/>
      <c r="W52" s="57">
        <f>U52/سهام!$AE$9</f>
        <v>2.6130036390208149E-4</v>
      </c>
    </row>
    <row r="53" spans="1:23" ht="21.75" customHeight="1" x14ac:dyDescent="0.4">
      <c r="A53" s="86" t="s">
        <v>28</v>
      </c>
      <c r="B53" s="86"/>
      <c r="C53" s="18"/>
      <c r="D53" s="60">
        <v>0</v>
      </c>
      <c r="E53" s="43"/>
      <c r="F53" s="60">
        <v>-66085182000</v>
      </c>
      <c r="G53" s="43"/>
      <c r="H53" s="60">
        <v>0</v>
      </c>
      <c r="I53" s="43"/>
      <c r="J53" s="60">
        <v>-66085182000</v>
      </c>
      <c r="K53" s="43"/>
      <c r="L53" s="57">
        <f>J53/درآمد!$F$12</f>
        <v>-3.3323188386702209E-2</v>
      </c>
      <c r="M53" s="43"/>
      <c r="N53" s="60">
        <v>0</v>
      </c>
      <c r="O53" s="43"/>
      <c r="P53" s="87">
        <v>-36829626456</v>
      </c>
      <c r="Q53" s="87"/>
      <c r="R53" s="43"/>
      <c r="S53" s="60">
        <v>119934805582</v>
      </c>
      <c r="T53" s="43"/>
      <c r="U53" s="60">
        <v>83105179126</v>
      </c>
      <c r="V53" s="18"/>
      <c r="W53" s="57">
        <f>U53/سهام!$AE$9</f>
        <v>1.3060146517309718E-3</v>
      </c>
    </row>
    <row r="54" spans="1:23" ht="21.75" customHeight="1" x14ac:dyDescent="0.4">
      <c r="A54" s="86" t="s">
        <v>50</v>
      </c>
      <c r="B54" s="86"/>
      <c r="C54" s="18"/>
      <c r="D54" s="60">
        <v>0</v>
      </c>
      <c r="E54" s="43"/>
      <c r="F54" s="60">
        <v>-37165780420</v>
      </c>
      <c r="G54" s="43"/>
      <c r="H54" s="60">
        <v>0</v>
      </c>
      <c r="I54" s="43"/>
      <c r="J54" s="60">
        <v>-37165780420</v>
      </c>
      <c r="K54" s="43"/>
      <c r="L54" s="57">
        <f>J54/درآمد!$F$12</f>
        <v>-1.8740695947156025E-2</v>
      </c>
      <c r="M54" s="43"/>
      <c r="N54" s="60">
        <v>0</v>
      </c>
      <c r="O54" s="43"/>
      <c r="P54" s="87">
        <v>40041250853</v>
      </c>
      <c r="Q54" s="87"/>
      <c r="R54" s="43"/>
      <c r="S54" s="60">
        <v>13306340893</v>
      </c>
      <c r="T54" s="43"/>
      <c r="U54" s="60">
        <v>53347591746</v>
      </c>
      <c r="V54" s="18"/>
      <c r="W54" s="57">
        <f>U54/سهام!$AE$9</f>
        <v>8.3836816414538818E-4</v>
      </c>
    </row>
    <row r="55" spans="1:23" ht="21.75" customHeight="1" x14ac:dyDescent="0.4">
      <c r="A55" s="86" t="s">
        <v>71</v>
      </c>
      <c r="B55" s="86"/>
      <c r="C55" s="18"/>
      <c r="D55" s="60">
        <v>0</v>
      </c>
      <c r="E55" s="43"/>
      <c r="F55" s="60">
        <v>-17133682054</v>
      </c>
      <c r="G55" s="43"/>
      <c r="H55" s="60">
        <v>0</v>
      </c>
      <c r="I55" s="43"/>
      <c r="J55" s="60">
        <v>-17133682054</v>
      </c>
      <c r="K55" s="43"/>
      <c r="L55" s="57">
        <f>J55/درآمد!$F$12</f>
        <v>-8.6395905642402682E-3</v>
      </c>
      <c r="M55" s="43"/>
      <c r="N55" s="60">
        <v>0</v>
      </c>
      <c r="O55" s="43"/>
      <c r="P55" s="87">
        <v>20669203750</v>
      </c>
      <c r="Q55" s="87"/>
      <c r="R55" s="43"/>
      <c r="S55" s="60">
        <v>8615742011</v>
      </c>
      <c r="T55" s="43"/>
      <c r="U55" s="60">
        <v>29284945761</v>
      </c>
      <c r="V55" s="18"/>
      <c r="W55" s="57">
        <f>U55/سهام!$AE$9</f>
        <v>4.6021882921430489E-4</v>
      </c>
    </row>
    <row r="56" spans="1:23" ht="21.75" customHeight="1" x14ac:dyDescent="0.4">
      <c r="A56" s="86" t="s">
        <v>40</v>
      </c>
      <c r="B56" s="86"/>
      <c r="C56" s="18"/>
      <c r="D56" s="60">
        <v>0</v>
      </c>
      <c r="E56" s="43"/>
      <c r="F56" s="60">
        <v>-17772746424</v>
      </c>
      <c r="G56" s="43"/>
      <c r="H56" s="60">
        <v>0</v>
      </c>
      <c r="I56" s="43"/>
      <c r="J56" s="60">
        <v>-17772746424</v>
      </c>
      <c r="K56" s="43"/>
      <c r="L56" s="57">
        <f>J56/درآمد!$F$12</f>
        <v>-8.9618362136922002E-3</v>
      </c>
      <c r="M56" s="43"/>
      <c r="N56" s="60">
        <v>0</v>
      </c>
      <c r="O56" s="43"/>
      <c r="P56" s="87">
        <v>-59390934735</v>
      </c>
      <c r="Q56" s="87"/>
      <c r="R56" s="43"/>
      <c r="S56" s="60">
        <v>-325959947</v>
      </c>
      <c r="T56" s="43"/>
      <c r="U56" s="60">
        <v>-59716894682</v>
      </c>
      <c r="V56" s="18"/>
      <c r="W56" s="57">
        <f>U56/سهام!$AE$9</f>
        <v>-9.384630444309735E-4</v>
      </c>
    </row>
    <row r="57" spans="1:23" ht="21.75" customHeight="1" x14ac:dyDescent="0.4">
      <c r="A57" s="86" t="s">
        <v>183</v>
      </c>
      <c r="B57" s="86"/>
      <c r="C57" s="18"/>
      <c r="D57" s="60">
        <v>0</v>
      </c>
      <c r="E57" s="43"/>
      <c r="F57" s="60">
        <v>0</v>
      </c>
      <c r="G57" s="43"/>
      <c r="H57" s="60">
        <v>0</v>
      </c>
      <c r="I57" s="43"/>
      <c r="J57" s="60">
        <v>0</v>
      </c>
      <c r="K57" s="43"/>
      <c r="L57" s="57">
        <f>J57/درآمد!$F$12</f>
        <v>0</v>
      </c>
      <c r="M57" s="43"/>
      <c r="N57" s="60">
        <v>0</v>
      </c>
      <c r="O57" s="43"/>
      <c r="P57" s="87">
        <v>0</v>
      </c>
      <c r="Q57" s="87"/>
      <c r="R57" s="43"/>
      <c r="S57" s="60">
        <v>223762729</v>
      </c>
      <c r="T57" s="43"/>
      <c r="U57" s="60">
        <v>223762729</v>
      </c>
      <c r="V57" s="18"/>
      <c r="W57" s="57">
        <f>U57/سهام!$AE$9</f>
        <v>3.516476417699922E-6</v>
      </c>
    </row>
    <row r="58" spans="1:23" ht="21.75" customHeight="1" x14ac:dyDescent="0.4">
      <c r="A58" s="86" t="s">
        <v>69</v>
      </c>
      <c r="B58" s="86"/>
      <c r="C58" s="18"/>
      <c r="D58" s="60">
        <v>0</v>
      </c>
      <c r="E58" s="43"/>
      <c r="F58" s="60">
        <v>-53483353000</v>
      </c>
      <c r="G58" s="43"/>
      <c r="H58" s="60">
        <v>0</v>
      </c>
      <c r="I58" s="43"/>
      <c r="J58" s="60">
        <v>-53483353000</v>
      </c>
      <c r="K58" s="43"/>
      <c r="L58" s="57">
        <f>J58/درآمد!$F$12</f>
        <v>-2.696876657722596E-2</v>
      </c>
      <c r="M58" s="43"/>
      <c r="N58" s="60">
        <v>0</v>
      </c>
      <c r="O58" s="43"/>
      <c r="P58" s="87">
        <v>-40286161934</v>
      </c>
      <c r="Q58" s="87"/>
      <c r="R58" s="43"/>
      <c r="S58" s="60">
        <v>87516242354</v>
      </c>
      <c r="T58" s="43"/>
      <c r="U58" s="60">
        <v>47230080420</v>
      </c>
      <c r="V58" s="18"/>
      <c r="W58" s="57">
        <f>U58/سهام!$AE$9</f>
        <v>7.4223023979565791E-4</v>
      </c>
    </row>
    <row r="59" spans="1:23" ht="21.75" customHeight="1" x14ac:dyDescent="0.4">
      <c r="A59" s="86" t="s">
        <v>73</v>
      </c>
      <c r="B59" s="86"/>
      <c r="C59" s="18"/>
      <c r="D59" s="60">
        <v>0</v>
      </c>
      <c r="E59" s="43"/>
      <c r="F59" s="60">
        <v>-58345476000</v>
      </c>
      <c r="G59" s="43"/>
      <c r="H59" s="60">
        <v>0</v>
      </c>
      <c r="I59" s="43"/>
      <c r="J59" s="60">
        <v>-58345476000</v>
      </c>
      <c r="K59" s="43"/>
      <c r="L59" s="57">
        <f>J59/درآمد!$F$12</f>
        <v>-2.9420472629701048E-2</v>
      </c>
      <c r="M59" s="43"/>
      <c r="N59" s="60">
        <v>0</v>
      </c>
      <c r="O59" s="43"/>
      <c r="P59" s="87">
        <v>-175739884804</v>
      </c>
      <c r="Q59" s="87"/>
      <c r="R59" s="43"/>
      <c r="S59" s="60">
        <v>887965631</v>
      </c>
      <c r="T59" s="43"/>
      <c r="U59" s="60">
        <v>-174851919173</v>
      </c>
      <c r="V59" s="18"/>
      <c r="W59" s="57">
        <f>U59/سهام!$AE$9</f>
        <v>-2.7478331762812356E-3</v>
      </c>
    </row>
    <row r="60" spans="1:23" ht="21.75" customHeight="1" x14ac:dyDescent="0.4">
      <c r="A60" s="86" t="s">
        <v>45</v>
      </c>
      <c r="B60" s="86"/>
      <c r="C60" s="18"/>
      <c r="D60" s="60">
        <v>0</v>
      </c>
      <c r="E60" s="43"/>
      <c r="F60" s="60">
        <v>37309351999</v>
      </c>
      <c r="G60" s="43"/>
      <c r="H60" s="60">
        <v>0</v>
      </c>
      <c r="I60" s="43"/>
      <c r="J60" s="60">
        <v>37309351999</v>
      </c>
      <c r="K60" s="43"/>
      <c r="L60" s="57">
        <f>J60/درآمد!$F$12</f>
        <v>1.8813091340937241E-2</v>
      </c>
      <c r="M60" s="43"/>
      <c r="N60" s="60">
        <v>0</v>
      </c>
      <c r="O60" s="43"/>
      <c r="P60" s="87">
        <v>17042275405</v>
      </c>
      <c r="Q60" s="87"/>
      <c r="R60" s="43"/>
      <c r="S60" s="60">
        <v>-306417220</v>
      </c>
      <c r="T60" s="43"/>
      <c r="U60" s="60">
        <v>16735858185</v>
      </c>
      <c r="V60" s="18"/>
      <c r="W60" s="57">
        <f>U60/سهام!$AE$9</f>
        <v>2.6300738688936315E-4</v>
      </c>
    </row>
    <row r="61" spans="1:23" ht="21.75" customHeight="1" x14ac:dyDescent="0.4">
      <c r="A61" s="86" t="s">
        <v>95</v>
      </c>
      <c r="B61" s="86"/>
      <c r="C61" s="18"/>
      <c r="D61" s="60">
        <v>0</v>
      </c>
      <c r="E61" s="43"/>
      <c r="F61" s="60">
        <v>-99537083</v>
      </c>
      <c r="G61" s="43"/>
      <c r="H61" s="60">
        <v>0</v>
      </c>
      <c r="I61" s="43"/>
      <c r="J61" s="60">
        <v>-99537083</v>
      </c>
      <c r="K61" s="43"/>
      <c r="L61" s="57">
        <f>J61/درآمد!$F$12</f>
        <v>-5.019117550847955E-5</v>
      </c>
      <c r="M61" s="43"/>
      <c r="N61" s="60">
        <v>0</v>
      </c>
      <c r="O61" s="43"/>
      <c r="P61" s="87">
        <v>1081636316</v>
      </c>
      <c r="Q61" s="87"/>
      <c r="R61" s="43"/>
      <c r="S61" s="60">
        <v>875926410</v>
      </c>
      <c r="T61" s="43"/>
      <c r="U61" s="60">
        <v>1957562726</v>
      </c>
      <c r="V61" s="18"/>
      <c r="W61" s="57">
        <f>U61/سهام!$AE$9</f>
        <v>3.0763493066565939E-5</v>
      </c>
    </row>
    <row r="62" spans="1:23" ht="21.75" customHeight="1" x14ac:dyDescent="0.4">
      <c r="A62" s="86" t="s">
        <v>27</v>
      </c>
      <c r="B62" s="86"/>
      <c r="C62" s="18"/>
      <c r="D62" s="60">
        <v>0</v>
      </c>
      <c r="E62" s="43"/>
      <c r="F62" s="60">
        <v>16574534341</v>
      </c>
      <c r="G62" s="43"/>
      <c r="H62" s="60">
        <v>0</v>
      </c>
      <c r="I62" s="43"/>
      <c r="J62" s="60">
        <v>16574534341</v>
      </c>
      <c r="K62" s="43"/>
      <c r="L62" s="57">
        <f>J62/درآمد!$F$12</f>
        <v>8.3576425690559206E-3</v>
      </c>
      <c r="M62" s="43"/>
      <c r="N62" s="60">
        <v>0</v>
      </c>
      <c r="O62" s="43"/>
      <c r="P62" s="87">
        <v>117724327223</v>
      </c>
      <c r="Q62" s="87"/>
      <c r="R62" s="43"/>
      <c r="S62" s="60">
        <v>-9567</v>
      </c>
      <c r="T62" s="43"/>
      <c r="U62" s="60">
        <v>117724317656</v>
      </c>
      <c r="V62" s="18"/>
      <c r="W62" s="57">
        <f>U62/سهام!$AE$9</f>
        <v>1.8500613961815711E-3</v>
      </c>
    </row>
    <row r="63" spans="1:23" ht="21.75" customHeight="1" x14ac:dyDescent="0.4">
      <c r="A63" s="86" t="s">
        <v>184</v>
      </c>
      <c r="B63" s="86"/>
      <c r="C63" s="18"/>
      <c r="D63" s="60">
        <v>0</v>
      </c>
      <c r="E63" s="43"/>
      <c r="F63" s="60">
        <v>0</v>
      </c>
      <c r="G63" s="43"/>
      <c r="H63" s="60">
        <v>0</v>
      </c>
      <c r="I63" s="43"/>
      <c r="J63" s="60">
        <v>0</v>
      </c>
      <c r="K63" s="43"/>
      <c r="L63" s="57">
        <f>J63/درآمد!$F$12</f>
        <v>0</v>
      </c>
      <c r="M63" s="43"/>
      <c r="N63" s="60">
        <v>0</v>
      </c>
      <c r="O63" s="43"/>
      <c r="P63" s="87">
        <v>0</v>
      </c>
      <c r="Q63" s="87"/>
      <c r="R63" s="43"/>
      <c r="S63" s="60">
        <v>-1840563358</v>
      </c>
      <c r="T63" s="43"/>
      <c r="U63" s="60">
        <v>-1840563358</v>
      </c>
      <c r="V63" s="18"/>
      <c r="W63" s="57">
        <f>U63/سهام!$AE$9</f>
        <v>-2.892482440044597E-5</v>
      </c>
    </row>
    <row r="64" spans="1:23" ht="21.75" customHeight="1" x14ac:dyDescent="0.4">
      <c r="A64" s="86" t="s">
        <v>47</v>
      </c>
      <c r="B64" s="86"/>
      <c r="C64" s="18"/>
      <c r="D64" s="60">
        <v>0</v>
      </c>
      <c r="E64" s="43"/>
      <c r="F64" s="60">
        <v>-19003955040</v>
      </c>
      <c r="G64" s="43"/>
      <c r="H64" s="60">
        <v>0</v>
      </c>
      <c r="I64" s="43"/>
      <c r="J64" s="60">
        <v>-19003955040</v>
      </c>
      <c r="K64" s="43"/>
      <c r="L64" s="57">
        <f>J64/درآمد!$F$12</f>
        <v>-9.5826682279597699E-3</v>
      </c>
      <c r="M64" s="43"/>
      <c r="N64" s="60">
        <v>0</v>
      </c>
      <c r="O64" s="43"/>
      <c r="P64" s="87">
        <v>-42164601885</v>
      </c>
      <c r="Q64" s="87"/>
      <c r="R64" s="43"/>
      <c r="S64" s="60">
        <v>-1935</v>
      </c>
      <c r="T64" s="43"/>
      <c r="U64" s="60">
        <v>-42164603820</v>
      </c>
      <c r="V64" s="18"/>
      <c r="W64" s="57">
        <f>U64/سهام!$AE$9</f>
        <v>-6.6262525335347537E-4</v>
      </c>
    </row>
    <row r="65" spans="1:23" ht="21.75" customHeight="1" x14ac:dyDescent="0.4">
      <c r="A65" s="86" t="s">
        <v>30</v>
      </c>
      <c r="B65" s="86"/>
      <c r="C65" s="18"/>
      <c r="D65" s="60">
        <v>0</v>
      </c>
      <c r="E65" s="43"/>
      <c r="F65" s="60">
        <v>-34476457292</v>
      </c>
      <c r="G65" s="43"/>
      <c r="H65" s="60">
        <v>0</v>
      </c>
      <c r="I65" s="43"/>
      <c r="J65" s="60">
        <v>-34476457292</v>
      </c>
      <c r="K65" s="43"/>
      <c r="L65" s="57">
        <f>J65/درآمد!$F$12</f>
        <v>-1.7384615529203038E-2</v>
      </c>
      <c r="M65" s="43"/>
      <c r="N65" s="60">
        <v>0</v>
      </c>
      <c r="O65" s="43"/>
      <c r="P65" s="87">
        <v>17297217803</v>
      </c>
      <c r="Q65" s="87"/>
      <c r="R65" s="43"/>
      <c r="S65" s="60">
        <v>110059135798</v>
      </c>
      <c r="T65" s="43"/>
      <c r="U65" s="60">
        <v>127356353601</v>
      </c>
      <c r="V65" s="18"/>
      <c r="W65" s="57">
        <f>U65/سهام!$AE$9</f>
        <v>2.0014307837752953E-3</v>
      </c>
    </row>
    <row r="66" spans="1:23" ht="21.75" customHeight="1" x14ac:dyDescent="0.4">
      <c r="A66" s="86" t="s">
        <v>37</v>
      </c>
      <c r="B66" s="86"/>
      <c r="C66" s="18"/>
      <c r="D66" s="60">
        <v>14965435042</v>
      </c>
      <c r="E66" s="43"/>
      <c r="F66" s="60">
        <v>-25259225120</v>
      </c>
      <c r="G66" s="43"/>
      <c r="H66" s="60">
        <v>0</v>
      </c>
      <c r="I66" s="43"/>
      <c r="J66" s="60">
        <v>-10293790078</v>
      </c>
      <c r="K66" s="43"/>
      <c r="L66" s="57">
        <f>J66/درآمد!$F$12</f>
        <v>-5.1906024255537345E-3</v>
      </c>
      <c r="M66" s="43"/>
      <c r="N66" s="60">
        <v>14965435042</v>
      </c>
      <c r="O66" s="43"/>
      <c r="P66" s="87">
        <v>-46251689240</v>
      </c>
      <c r="Q66" s="87"/>
      <c r="R66" s="43"/>
      <c r="S66" s="60">
        <v>0</v>
      </c>
      <c r="T66" s="43"/>
      <c r="U66" s="60">
        <v>-31286254198</v>
      </c>
      <c r="V66" s="18"/>
      <c r="W66" s="57">
        <f>U66/سهام!$AE$9</f>
        <v>-4.9166979495245686E-4</v>
      </c>
    </row>
    <row r="67" spans="1:23" ht="21.75" customHeight="1" x14ac:dyDescent="0.4">
      <c r="A67" s="86" t="s">
        <v>65</v>
      </c>
      <c r="B67" s="86"/>
      <c r="C67" s="18"/>
      <c r="D67" s="60">
        <v>25872315036</v>
      </c>
      <c r="E67" s="43"/>
      <c r="F67" s="60">
        <v>-29470419000</v>
      </c>
      <c r="G67" s="43"/>
      <c r="H67" s="60">
        <v>0</v>
      </c>
      <c r="I67" s="43"/>
      <c r="J67" s="60">
        <v>-3598103964</v>
      </c>
      <c r="K67" s="43"/>
      <c r="L67" s="57">
        <f>J67/درآمد!$F$12</f>
        <v>-1.814329515311193E-3</v>
      </c>
      <c r="M67" s="43"/>
      <c r="N67" s="60">
        <v>25872315036</v>
      </c>
      <c r="O67" s="43"/>
      <c r="P67" s="87">
        <v>-4147688600</v>
      </c>
      <c r="Q67" s="87"/>
      <c r="R67" s="43"/>
      <c r="S67" s="60">
        <v>0</v>
      </c>
      <c r="T67" s="43"/>
      <c r="U67" s="60">
        <v>21724626436</v>
      </c>
      <c r="V67" s="18"/>
      <c r="W67" s="57">
        <f>U67/سهام!$AE$9</f>
        <v>3.4140688615544323E-4</v>
      </c>
    </row>
    <row r="68" spans="1:23" ht="21.75" customHeight="1" x14ac:dyDescent="0.4">
      <c r="A68" s="86" t="s">
        <v>25</v>
      </c>
      <c r="B68" s="86"/>
      <c r="C68" s="18"/>
      <c r="D68" s="60">
        <v>0</v>
      </c>
      <c r="E68" s="43"/>
      <c r="F68" s="60">
        <v>-3125650500</v>
      </c>
      <c r="G68" s="43"/>
      <c r="H68" s="60">
        <v>0</v>
      </c>
      <c r="I68" s="43"/>
      <c r="J68" s="60">
        <v>-3125650500</v>
      </c>
      <c r="K68" s="43"/>
      <c r="L68" s="57">
        <f>J68/درآمد!$F$12</f>
        <v>-1.5760967480196988E-3</v>
      </c>
      <c r="M68" s="43"/>
      <c r="N68" s="60">
        <v>15152625153</v>
      </c>
      <c r="O68" s="43"/>
      <c r="P68" s="87">
        <v>-56540775600</v>
      </c>
      <c r="Q68" s="87"/>
      <c r="R68" s="43"/>
      <c r="S68" s="60">
        <v>0</v>
      </c>
      <c r="T68" s="43"/>
      <c r="U68" s="60">
        <v>-41388150447</v>
      </c>
      <c r="V68" s="18"/>
      <c r="W68" s="57">
        <f>U68/سهام!$AE$9</f>
        <v>-6.5042313199126201E-4</v>
      </c>
    </row>
    <row r="69" spans="1:23" ht="21.75" customHeight="1" x14ac:dyDescent="0.4">
      <c r="A69" s="86" t="s">
        <v>21</v>
      </c>
      <c r="B69" s="86"/>
      <c r="C69" s="18"/>
      <c r="D69" s="60">
        <v>0</v>
      </c>
      <c r="E69" s="43"/>
      <c r="F69" s="60">
        <v>61520739446</v>
      </c>
      <c r="G69" s="43"/>
      <c r="H69" s="60">
        <v>0</v>
      </c>
      <c r="I69" s="43"/>
      <c r="J69" s="60">
        <v>61520739446</v>
      </c>
      <c r="K69" s="43"/>
      <c r="L69" s="57">
        <f>J69/درآمد!$F$12</f>
        <v>3.1021586507067191E-2</v>
      </c>
      <c r="M69" s="43"/>
      <c r="N69" s="60">
        <v>0</v>
      </c>
      <c r="O69" s="43"/>
      <c r="P69" s="87">
        <v>-71404766259</v>
      </c>
      <c r="Q69" s="87"/>
      <c r="R69" s="43"/>
      <c r="S69" s="60">
        <v>0</v>
      </c>
      <c r="T69" s="43"/>
      <c r="U69" s="60">
        <v>-71404766259</v>
      </c>
      <c r="V69" s="18"/>
      <c r="W69" s="57">
        <f>U69/سهام!$AE$9</f>
        <v>-1.1221403036300499E-3</v>
      </c>
    </row>
    <row r="70" spans="1:23" ht="21.75" customHeight="1" x14ac:dyDescent="0.4">
      <c r="A70" s="86" t="s">
        <v>19</v>
      </c>
      <c r="B70" s="86"/>
      <c r="C70" s="18"/>
      <c r="D70" s="60">
        <v>0</v>
      </c>
      <c r="E70" s="43"/>
      <c r="F70" s="60">
        <v>-34729450000</v>
      </c>
      <c r="G70" s="43"/>
      <c r="H70" s="60">
        <v>0</v>
      </c>
      <c r="I70" s="43"/>
      <c r="J70" s="60">
        <v>-34729450000</v>
      </c>
      <c r="K70" s="43"/>
      <c r="L70" s="57">
        <f>J70/درآمد!$F$12</f>
        <v>-1.7512186089107765E-2</v>
      </c>
      <c r="M70" s="43"/>
      <c r="N70" s="60">
        <v>0</v>
      </c>
      <c r="O70" s="43"/>
      <c r="P70" s="87">
        <v>-57734212762</v>
      </c>
      <c r="Q70" s="87"/>
      <c r="R70" s="43"/>
      <c r="S70" s="60">
        <v>0</v>
      </c>
      <c r="T70" s="43"/>
      <c r="U70" s="60">
        <v>-57734212762</v>
      </c>
      <c r="V70" s="18"/>
      <c r="W70" s="57">
        <f>U70/سهام!$AE$9</f>
        <v>-9.0730479816432202E-4</v>
      </c>
    </row>
    <row r="71" spans="1:23" ht="21.75" customHeight="1" x14ac:dyDescent="0.4">
      <c r="A71" s="86" t="s">
        <v>79</v>
      </c>
      <c r="B71" s="86"/>
      <c r="C71" s="18"/>
      <c r="D71" s="60">
        <v>0</v>
      </c>
      <c r="E71" s="43"/>
      <c r="F71" s="60">
        <v>-12403375000</v>
      </c>
      <c r="G71" s="43"/>
      <c r="H71" s="60">
        <v>0</v>
      </c>
      <c r="I71" s="43"/>
      <c r="J71" s="60">
        <v>-12403375000</v>
      </c>
      <c r="K71" s="43"/>
      <c r="L71" s="57">
        <f>J71/درآمد!$F$12</f>
        <v>-6.2543521746813453E-3</v>
      </c>
      <c r="M71" s="43"/>
      <c r="N71" s="60">
        <v>0</v>
      </c>
      <c r="O71" s="43"/>
      <c r="P71" s="87">
        <v>-179105614762</v>
      </c>
      <c r="Q71" s="87"/>
      <c r="R71" s="43"/>
      <c r="S71" s="60">
        <v>0</v>
      </c>
      <c r="T71" s="43"/>
      <c r="U71" s="60">
        <v>-179105614762</v>
      </c>
      <c r="V71" s="18"/>
      <c r="W71" s="57">
        <f>U71/سهام!$AE$9</f>
        <v>-2.8146808604046832E-3</v>
      </c>
    </row>
    <row r="72" spans="1:23" ht="21.75" customHeight="1" x14ac:dyDescent="0.4">
      <c r="A72" s="86" t="s">
        <v>92</v>
      </c>
      <c r="B72" s="86"/>
      <c r="C72" s="18"/>
      <c r="D72" s="60">
        <v>0</v>
      </c>
      <c r="E72" s="43"/>
      <c r="F72" s="60">
        <v>28279694999</v>
      </c>
      <c r="G72" s="43"/>
      <c r="H72" s="60">
        <v>0</v>
      </c>
      <c r="I72" s="43"/>
      <c r="J72" s="60">
        <v>28279694999</v>
      </c>
      <c r="K72" s="43"/>
      <c r="L72" s="57">
        <f>J72/درآمد!$F$12</f>
        <v>1.4259922957769221E-2</v>
      </c>
      <c r="M72" s="43"/>
      <c r="N72" s="60">
        <v>0</v>
      </c>
      <c r="O72" s="43"/>
      <c r="P72" s="87">
        <v>-277882315750</v>
      </c>
      <c r="Q72" s="87"/>
      <c r="R72" s="43"/>
      <c r="S72" s="60">
        <v>0</v>
      </c>
      <c r="T72" s="43"/>
      <c r="U72" s="60">
        <v>-277882315750</v>
      </c>
      <c r="V72" s="18"/>
      <c r="W72" s="57">
        <f>U72/سهام!$AE$9</f>
        <v>-4.3669766390394644E-3</v>
      </c>
    </row>
    <row r="73" spans="1:23" ht="21.75" customHeight="1" x14ac:dyDescent="0.4">
      <c r="A73" s="86" t="s">
        <v>26</v>
      </c>
      <c r="B73" s="86"/>
      <c r="C73" s="18"/>
      <c r="D73" s="60">
        <v>0</v>
      </c>
      <c r="E73" s="43"/>
      <c r="F73" s="60">
        <v>7293184499</v>
      </c>
      <c r="G73" s="43"/>
      <c r="H73" s="60">
        <v>0</v>
      </c>
      <c r="I73" s="43"/>
      <c r="J73" s="60">
        <v>7293184499</v>
      </c>
      <c r="K73" s="43"/>
      <c r="L73" s="57">
        <f>J73/درآمد!$F$12</f>
        <v>3.677559078208385E-3</v>
      </c>
      <c r="M73" s="43"/>
      <c r="N73" s="60">
        <v>0</v>
      </c>
      <c r="O73" s="43"/>
      <c r="P73" s="87">
        <v>-76568703765</v>
      </c>
      <c r="Q73" s="87"/>
      <c r="R73" s="43"/>
      <c r="S73" s="60">
        <v>0</v>
      </c>
      <c r="T73" s="43"/>
      <c r="U73" s="60">
        <v>-76568703765</v>
      </c>
      <c r="V73" s="18"/>
      <c r="W73" s="57">
        <f>U73/سهام!$AE$9</f>
        <v>-1.2032926230689371E-3</v>
      </c>
    </row>
    <row r="74" spans="1:23" ht="21.75" customHeight="1" x14ac:dyDescent="0.4">
      <c r="A74" s="86" t="s">
        <v>61</v>
      </c>
      <c r="B74" s="86"/>
      <c r="C74" s="18"/>
      <c r="D74" s="60">
        <v>0</v>
      </c>
      <c r="E74" s="43"/>
      <c r="F74" s="60">
        <v>-674743600</v>
      </c>
      <c r="G74" s="43"/>
      <c r="H74" s="60">
        <v>0</v>
      </c>
      <c r="I74" s="43"/>
      <c r="J74" s="60">
        <v>-674743600</v>
      </c>
      <c r="K74" s="43"/>
      <c r="L74" s="57">
        <f>J74/درآمد!$F$12</f>
        <v>-3.4023675830266518E-4</v>
      </c>
      <c r="M74" s="43"/>
      <c r="N74" s="60">
        <v>0</v>
      </c>
      <c r="O74" s="43"/>
      <c r="P74" s="87">
        <v>-17529812402</v>
      </c>
      <c r="Q74" s="87"/>
      <c r="R74" s="43"/>
      <c r="S74" s="60">
        <v>0</v>
      </c>
      <c r="T74" s="43"/>
      <c r="U74" s="60">
        <v>-17529812402</v>
      </c>
      <c r="V74" s="18"/>
      <c r="W74" s="57">
        <f>U74/سهام!$AE$9</f>
        <v>-2.7548453754484121E-4</v>
      </c>
    </row>
    <row r="75" spans="1:23" ht="21.75" customHeight="1" x14ac:dyDescent="0.4">
      <c r="A75" s="86" t="s">
        <v>60</v>
      </c>
      <c r="B75" s="86"/>
      <c r="C75" s="18"/>
      <c r="D75" s="60">
        <v>0</v>
      </c>
      <c r="E75" s="43"/>
      <c r="F75" s="60">
        <v>8147528969</v>
      </c>
      <c r="G75" s="43"/>
      <c r="H75" s="60">
        <v>0</v>
      </c>
      <c r="I75" s="43"/>
      <c r="J75" s="60">
        <v>8147528969</v>
      </c>
      <c r="K75" s="43"/>
      <c r="L75" s="57">
        <f>J75/درآمد!$F$12</f>
        <v>4.1083588560004358E-3</v>
      </c>
      <c r="M75" s="43"/>
      <c r="N75" s="60">
        <v>0</v>
      </c>
      <c r="O75" s="43"/>
      <c r="P75" s="87">
        <v>-14219311200</v>
      </c>
      <c r="Q75" s="87"/>
      <c r="R75" s="43"/>
      <c r="S75" s="60">
        <v>0</v>
      </c>
      <c r="T75" s="43"/>
      <c r="U75" s="60">
        <v>-14219311200</v>
      </c>
      <c r="V75" s="18"/>
      <c r="W75" s="57">
        <f>U75/سهام!$AE$9</f>
        <v>-2.2345934344917816E-4</v>
      </c>
    </row>
    <row r="76" spans="1:23" ht="21.75" customHeight="1" x14ac:dyDescent="0.4">
      <c r="A76" s="86" t="s">
        <v>74</v>
      </c>
      <c r="B76" s="86"/>
      <c r="C76" s="18"/>
      <c r="D76" s="60">
        <v>0</v>
      </c>
      <c r="E76" s="43"/>
      <c r="F76" s="60">
        <v>3572171999</v>
      </c>
      <c r="G76" s="43"/>
      <c r="H76" s="60">
        <v>0</v>
      </c>
      <c r="I76" s="43"/>
      <c r="J76" s="60">
        <v>3572171999</v>
      </c>
      <c r="K76" s="43"/>
      <c r="L76" s="57">
        <f>J76/درآمد!$F$12</f>
        <v>1.8012534258039813E-3</v>
      </c>
      <c r="M76" s="43"/>
      <c r="N76" s="60">
        <v>0</v>
      </c>
      <c r="O76" s="43"/>
      <c r="P76" s="87">
        <v>52510928400</v>
      </c>
      <c r="Q76" s="87"/>
      <c r="R76" s="43"/>
      <c r="S76" s="60">
        <v>0</v>
      </c>
      <c r="T76" s="43"/>
      <c r="U76" s="60">
        <v>52510928400</v>
      </c>
      <c r="V76" s="18"/>
      <c r="W76" s="57">
        <f>U76/سهام!$AE$9</f>
        <v>8.2521983091352578E-4</v>
      </c>
    </row>
    <row r="77" spans="1:23" ht="21.75" customHeight="1" x14ac:dyDescent="0.4">
      <c r="A77" s="86" t="s">
        <v>72</v>
      </c>
      <c r="B77" s="86"/>
      <c r="C77" s="18"/>
      <c r="D77" s="60">
        <v>0</v>
      </c>
      <c r="E77" s="43"/>
      <c r="F77" s="60">
        <v>-1845622200</v>
      </c>
      <c r="G77" s="43"/>
      <c r="H77" s="60">
        <v>0</v>
      </c>
      <c r="I77" s="43"/>
      <c r="J77" s="60">
        <v>-1845622200</v>
      </c>
      <c r="K77" s="43"/>
      <c r="L77" s="57">
        <f>J77/درآمد!$F$12</f>
        <v>-9.3064760359258417E-4</v>
      </c>
      <c r="M77" s="43"/>
      <c r="N77" s="60">
        <v>0</v>
      </c>
      <c r="O77" s="43"/>
      <c r="P77" s="87">
        <v>-24927020670</v>
      </c>
      <c r="Q77" s="87"/>
      <c r="R77" s="43"/>
      <c r="S77" s="60">
        <v>0</v>
      </c>
      <c r="T77" s="43"/>
      <c r="U77" s="60">
        <v>-24927020670</v>
      </c>
      <c r="V77" s="18"/>
      <c r="W77" s="57">
        <f>U77/سهام!$AE$9</f>
        <v>-3.9173315744452466E-4</v>
      </c>
    </row>
    <row r="78" spans="1:23" ht="21.75" customHeight="1" x14ac:dyDescent="0.4">
      <c r="A78" s="86" t="s">
        <v>88</v>
      </c>
      <c r="B78" s="86"/>
      <c r="C78" s="18"/>
      <c r="D78" s="60">
        <v>0</v>
      </c>
      <c r="E78" s="43"/>
      <c r="F78" s="60">
        <v>-36561180420</v>
      </c>
      <c r="G78" s="43"/>
      <c r="H78" s="60">
        <v>0</v>
      </c>
      <c r="I78" s="43"/>
      <c r="J78" s="60">
        <v>-36561180420</v>
      </c>
      <c r="K78" s="43"/>
      <c r="L78" s="57">
        <f>J78/درآمد!$F$12</f>
        <v>-1.8435828818264707E-2</v>
      </c>
      <c r="M78" s="43"/>
      <c r="N78" s="60">
        <v>0</v>
      </c>
      <c r="O78" s="43"/>
      <c r="P78" s="87">
        <v>2384424809</v>
      </c>
      <c r="Q78" s="87"/>
      <c r="R78" s="43"/>
      <c r="S78" s="60">
        <v>0</v>
      </c>
      <c r="T78" s="43"/>
      <c r="U78" s="60">
        <v>2384424809</v>
      </c>
      <c r="V78" s="18"/>
      <c r="W78" s="57">
        <f>U78/سهام!$AE$9</f>
        <v>3.7471716796174486E-5</v>
      </c>
    </row>
    <row r="79" spans="1:23" ht="21.75" customHeight="1" x14ac:dyDescent="0.4">
      <c r="A79" s="86" t="s">
        <v>48</v>
      </c>
      <c r="B79" s="86"/>
      <c r="C79" s="18"/>
      <c r="D79" s="60">
        <v>0</v>
      </c>
      <c r="E79" s="43"/>
      <c r="F79" s="60">
        <v>-18511838733</v>
      </c>
      <c r="G79" s="43"/>
      <c r="H79" s="60">
        <v>0</v>
      </c>
      <c r="I79" s="43"/>
      <c r="J79" s="60">
        <v>-18511838733</v>
      </c>
      <c r="K79" s="43"/>
      <c r="L79" s="57">
        <f>J79/درآمد!$F$12</f>
        <v>-9.3345205508249887E-3</v>
      </c>
      <c r="M79" s="43"/>
      <c r="N79" s="60">
        <v>0</v>
      </c>
      <c r="O79" s="43"/>
      <c r="P79" s="87">
        <v>-269027014854</v>
      </c>
      <c r="Q79" s="87"/>
      <c r="R79" s="43"/>
      <c r="S79" s="60">
        <v>0</v>
      </c>
      <c r="T79" s="43"/>
      <c r="U79" s="60">
        <v>-269027014854</v>
      </c>
      <c r="V79" s="18"/>
      <c r="W79" s="57">
        <f>U79/سهام!$AE$9</f>
        <v>-4.2278137994031057E-3</v>
      </c>
    </row>
    <row r="80" spans="1:23" ht="21.75" customHeight="1" x14ac:dyDescent="0.4">
      <c r="A80" s="86" t="s">
        <v>84</v>
      </c>
      <c r="B80" s="86"/>
      <c r="C80" s="18"/>
      <c r="D80" s="60">
        <v>0</v>
      </c>
      <c r="E80" s="43"/>
      <c r="F80" s="60">
        <v>-43401889800</v>
      </c>
      <c r="G80" s="43"/>
      <c r="H80" s="60">
        <v>0</v>
      </c>
      <c r="I80" s="43"/>
      <c r="J80" s="60">
        <v>-43401889800</v>
      </c>
      <c r="K80" s="43"/>
      <c r="L80" s="57">
        <f>J80/درآمد!$F$12</f>
        <v>-2.1885229129644964E-2</v>
      </c>
      <c r="M80" s="43"/>
      <c r="N80" s="60">
        <v>0</v>
      </c>
      <c r="O80" s="43"/>
      <c r="P80" s="87">
        <v>-129134017800</v>
      </c>
      <c r="Q80" s="87"/>
      <c r="R80" s="43"/>
      <c r="S80" s="60">
        <v>0</v>
      </c>
      <c r="T80" s="43"/>
      <c r="U80" s="60">
        <v>-129134017800</v>
      </c>
      <c r="V80" s="18"/>
      <c r="W80" s="57">
        <f>U80/سهام!$AE$9</f>
        <v>-2.0293671352057114E-3</v>
      </c>
    </row>
    <row r="81" spans="1:23" ht="21.75" customHeight="1" x14ac:dyDescent="0.4">
      <c r="A81" s="86" t="s">
        <v>23</v>
      </c>
      <c r="B81" s="86"/>
      <c r="C81" s="18"/>
      <c r="D81" s="60">
        <v>0</v>
      </c>
      <c r="E81" s="43"/>
      <c r="F81" s="60">
        <v>-11708786000</v>
      </c>
      <c r="G81" s="43"/>
      <c r="H81" s="60">
        <v>0</v>
      </c>
      <c r="I81" s="43"/>
      <c r="J81" s="60">
        <v>-11708786000</v>
      </c>
      <c r="K81" s="43"/>
      <c r="L81" s="57">
        <f>J81/درآمد!$F$12</f>
        <v>-5.9041084528991894E-3</v>
      </c>
      <c r="M81" s="43"/>
      <c r="N81" s="60">
        <v>0</v>
      </c>
      <c r="O81" s="43"/>
      <c r="P81" s="87">
        <v>-126923240240</v>
      </c>
      <c r="Q81" s="87"/>
      <c r="R81" s="43"/>
      <c r="S81" s="60">
        <v>0</v>
      </c>
      <c r="T81" s="43"/>
      <c r="U81" s="60">
        <v>-126923240240</v>
      </c>
      <c r="V81" s="18"/>
      <c r="W81" s="57">
        <f>U81/سهام!$AE$9</f>
        <v>-1.9946243199510756E-3</v>
      </c>
    </row>
    <row r="82" spans="1:23" ht="21.75" customHeight="1" x14ac:dyDescent="0.4">
      <c r="A82" s="86" t="s">
        <v>33</v>
      </c>
      <c r="B82" s="86"/>
      <c r="C82" s="18"/>
      <c r="D82" s="60">
        <v>0</v>
      </c>
      <c r="E82" s="43"/>
      <c r="F82" s="60">
        <v>-45669041481</v>
      </c>
      <c r="G82" s="43"/>
      <c r="H82" s="60">
        <v>0</v>
      </c>
      <c r="I82" s="43"/>
      <c r="J82" s="60">
        <v>-45669041481</v>
      </c>
      <c r="K82" s="43"/>
      <c r="L82" s="57">
        <f>J82/درآمد!$F$12</f>
        <v>-2.3028431286025369E-2</v>
      </c>
      <c r="M82" s="43"/>
      <c r="N82" s="60">
        <v>0</v>
      </c>
      <c r="O82" s="43"/>
      <c r="P82" s="87">
        <v>278455954018</v>
      </c>
      <c r="Q82" s="87"/>
      <c r="R82" s="43"/>
      <c r="S82" s="60">
        <v>0</v>
      </c>
      <c r="T82" s="43"/>
      <c r="U82" s="60">
        <v>278455954018</v>
      </c>
      <c r="V82" s="18"/>
      <c r="W82" s="57">
        <f>U82/سهام!$AE$9</f>
        <v>4.3759914801201356E-3</v>
      </c>
    </row>
    <row r="83" spans="1:23" ht="21.75" customHeight="1" x14ac:dyDescent="0.4">
      <c r="A83" s="86" t="s">
        <v>67</v>
      </c>
      <c r="B83" s="86"/>
      <c r="C83" s="18"/>
      <c r="D83" s="60">
        <v>0</v>
      </c>
      <c r="E83" s="43"/>
      <c r="F83" s="60">
        <v>3671398999</v>
      </c>
      <c r="G83" s="43"/>
      <c r="H83" s="60">
        <v>0</v>
      </c>
      <c r="I83" s="43"/>
      <c r="J83" s="60">
        <v>3671398999</v>
      </c>
      <c r="K83" s="43"/>
      <c r="L83" s="57">
        <f>J83/درآمد!$F$12</f>
        <v>1.8512882432014321E-3</v>
      </c>
      <c r="M83" s="43"/>
      <c r="N83" s="60">
        <v>0</v>
      </c>
      <c r="O83" s="43"/>
      <c r="P83" s="87">
        <v>66283635999</v>
      </c>
      <c r="Q83" s="87"/>
      <c r="R83" s="43"/>
      <c r="S83" s="60">
        <v>0</v>
      </c>
      <c r="T83" s="43"/>
      <c r="U83" s="60">
        <v>66283635999</v>
      </c>
      <c r="V83" s="18"/>
      <c r="W83" s="57">
        <f>U83/سهام!$AE$9</f>
        <v>1.0416607086959915E-3</v>
      </c>
    </row>
    <row r="84" spans="1:23" ht="21.75" customHeight="1" x14ac:dyDescent="0.4">
      <c r="A84" s="86" t="s">
        <v>62</v>
      </c>
      <c r="B84" s="86"/>
      <c r="C84" s="18"/>
      <c r="D84" s="60">
        <v>0</v>
      </c>
      <c r="E84" s="43"/>
      <c r="F84" s="60">
        <v>-18166173897</v>
      </c>
      <c r="G84" s="43"/>
      <c r="H84" s="60">
        <v>0</v>
      </c>
      <c r="I84" s="43"/>
      <c r="J84" s="60">
        <v>-18166173897</v>
      </c>
      <c r="K84" s="43"/>
      <c r="L84" s="57">
        <f>J84/درآمد!$F$12</f>
        <v>-9.1602204414799552E-3</v>
      </c>
      <c r="M84" s="43"/>
      <c r="N84" s="60">
        <v>0</v>
      </c>
      <c r="O84" s="43"/>
      <c r="P84" s="87">
        <v>-16139398068</v>
      </c>
      <c r="Q84" s="87"/>
      <c r="R84" s="43"/>
      <c r="S84" s="60">
        <v>0</v>
      </c>
      <c r="T84" s="43"/>
      <c r="U84" s="60">
        <v>-16139398068</v>
      </c>
      <c r="V84" s="18"/>
      <c r="W84" s="57">
        <f>U84/سهام!$AE$9</f>
        <v>-2.53633895848641E-4</v>
      </c>
    </row>
    <row r="85" spans="1:23" ht="21.75" customHeight="1" x14ac:dyDescent="0.4">
      <c r="A85" s="86" t="s">
        <v>54</v>
      </c>
      <c r="B85" s="86"/>
      <c r="C85" s="18"/>
      <c r="D85" s="60">
        <v>0</v>
      </c>
      <c r="E85" s="43"/>
      <c r="F85" s="60">
        <v>-77516132400</v>
      </c>
      <c r="G85" s="43"/>
      <c r="H85" s="60">
        <v>0</v>
      </c>
      <c r="I85" s="43"/>
      <c r="J85" s="60">
        <v>-77516132400</v>
      </c>
      <c r="K85" s="43"/>
      <c r="L85" s="57">
        <f>J85/درآمد!$F$12</f>
        <v>-3.9087199350888537E-2</v>
      </c>
      <c r="M85" s="43"/>
      <c r="N85" s="60">
        <v>0</v>
      </c>
      <c r="O85" s="43"/>
      <c r="P85" s="87">
        <v>-186560088632</v>
      </c>
      <c r="Q85" s="87"/>
      <c r="R85" s="43"/>
      <c r="S85" s="60">
        <v>0</v>
      </c>
      <c r="T85" s="43"/>
      <c r="U85" s="60">
        <v>-186560088632</v>
      </c>
      <c r="V85" s="18"/>
      <c r="W85" s="57">
        <f>U85/سهام!$AE$9</f>
        <v>-2.9318294207898907E-3</v>
      </c>
    </row>
    <row r="86" spans="1:23" ht="21.75" customHeight="1" x14ac:dyDescent="0.4">
      <c r="A86" s="86" t="s">
        <v>42</v>
      </c>
      <c r="B86" s="86"/>
      <c r="C86" s="18"/>
      <c r="D86" s="60">
        <v>0</v>
      </c>
      <c r="E86" s="43"/>
      <c r="F86" s="60">
        <v>-14127940260</v>
      </c>
      <c r="G86" s="43"/>
      <c r="H86" s="60">
        <v>0</v>
      </c>
      <c r="I86" s="43"/>
      <c r="J86" s="60">
        <v>-14127940260</v>
      </c>
      <c r="K86" s="43"/>
      <c r="L86" s="57">
        <f>J86/درآمد!$F$12</f>
        <v>-7.1239573010490392E-3</v>
      </c>
      <c r="M86" s="43"/>
      <c r="N86" s="60">
        <v>0</v>
      </c>
      <c r="O86" s="43"/>
      <c r="P86" s="87">
        <v>-14874022632</v>
      </c>
      <c r="Q86" s="87"/>
      <c r="R86" s="43"/>
      <c r="S86" s="60">
        <v>0</v>
      </c>
      <c r="T86" s="43"/>
      <c r="U86" s="60">
        <v>-14874022632</v>
      </c>
      <c r="V86" s="18"/>
      <c r="W86" s="57">
        <f>U86/سهام!$AE$9</f>
        <v>-2.337482656540309E-4</v>
      </c>
    </row>
    <row r="87" spans="1:23" ht="21.75" customHeight="1" x14ac:dyDescent="0.4">
      <c r="A87" s="86" t="s">
        <v>76</v>
      </c>
      <c r="B87" s="86"/>
      <c r="C87" s="18"/>
      <c r="D87" s="60">
        <v>0</v>
      </c>
      <c r="E87" s="43"/>
      <c r="F87" s="60">
        <v>11113423972</v>
      </c>
      <c r="G87" s="43"/>
      <c r="H87" s="60">
        <v>0</v>
      </c>
      <c r="I87" s="43"/>
      <c r="J87" s="60">
        <v>11113423972</v>
      </c>
      <c r="K87" s="43"/>
      <c r="L87" s="57">
        <f>J87/درآمد!$F$12</f>
        <v>5.6038995343955971E-3</v>
      </c>
      <c r="M87" s="43"/>
      <c r="N87" s="60">
        <v>0</v>
      </c>
      <c r="O87" s="43"/>
      <c r="P87" s="87">
        <v>-187000371721</v>
      </c>
      <c r="Q87" s="87"/>
      <c r="R87" s="43"/>
      <c r="S87" s="60">
        <v>0</v>
      </c>
      <c r="T87" s="43"/>
      <c r="U87" s="60">
        <v>-187000371721</v>
      </c>
      <c r="V87" s="18"/>
      <c r="W87" s="57">
        <f>U87/سهام!$AE$9</f>
        <v>-2.9387485583357176E-3</v>
      </c>
    </row>
    <row r="88" spans="1:23" ht="21.75" customHeight="1" x14ac:dyDescent="0.4">
      <c r="A88" s="86" t="s">
        <v>82</v>
      </c>
      <c r="B88" s="86"/>
      <c r="C88" s="18"/>
      <c r="D88" s="60">
        <v>0</v>
      </c>
      <c r="E88" s="43"/>
      <c r="F88" s="60">
        <v>-14387915000</v>
      </c>
      <c r="G88" s="43"/>
      <c r="H88" s="60">
        <v>0</v>
      </c>
      <c r="I88" s="43"/>
      <c r="J88" s="60">
        <v>-14387915000</v>
      </c>
      <c r="K88" s="43"/>
      <c r="L88" s="57">
        <f>J88/درآمد!$F$12</f>
        <v>-7.25504852263036E-3</v>
      </c>
      <c r="M88" s="43"/>
      <c r="N88" s="60">
        <v>0</v>
      </c>
      <c r="O88" s="43"/>
      <c r="P88" s="87">
        <v>-23318345000</v>
      </c>
      <c r="Q88" s="87"/>
      <c r="R88" s="43"/>
      <c r="S88" s="60">
        <v>0</v>
      </c>
      <c r="T88" s="43"/>
      <c r="U88" s="60">
        <v>-23318345000</v>
      </c>
      <c r="V88" s="18"/>
      <c r="W88" s="57">
        <f>U88/سهام!$AE$9</f>
        <v>-3.6645249483121422E-4</v>
      </c>
    </row>
    <row r="89" spans="1:23" ht="21.75" customHeight="1" x14ac:dyDescent="0.4">
      <c r="A89" s="86" t="s">
        <v>94</v>
      </c>
      <c r="B89" s="86"/>
      <c r="C89" s="18"/>
      <c r="D89" s="60">
        <v>0</v>
      </c>
      <c r="E89" s="43"/>
      <c r="F89" s="60">
        <v>-25799020000</v>
      </c>
      <c r="G89" s="43"/>
      <c r="H89" s="60">
        <v>0</v>
      </c>
      <c r="I89" s="43"/>
      <c r="J89" s="60">
        <v>-25799020000</v>
      </c>
      <c r="K89" s="43"/>
      <c r="L89" s="57">
        <f>J89/درآمد!$F$12</f>
        <v>-1.3009052523337198E-2</v>
      </c>
      <c r="M89" s="43"/>
      <c r="N89" s="60">
        <v>0</v>
      </c>
      <c r="O89" s="43"/>
      <c r="P89" s="87">
        <v>-38698530000</v>
      </c>
      <c r="Q89" s="87"/>
      <c r="R89" s="43"/>
      <c r="S89" s="60">
        <v>0</v>
      </c>
      <c r="T89" s="43"/>
      <c r="U89" s="60">
        <v>-38698530000</v>
      </c>
      <c r="V89" s="18"/>
      <c r="W89" s="57">
        <f>U89/سهام!$AE$9</f>
        <v>-6.081552041879725E-4</v>
      </c>
    </row>
    <row r="90" spans="1:23" ht="21.75" customHeight="1" x14ac:dyDescent="0.4">
      <c r="A90" s="86" t="s">
        <v>31</v>
      </c>
      <c r="B90" s="86"/>
      <c r="C90" s="18"/>
      <c r="D90" s="60">
        <v>0</v>
      </c>
      <c r="E90" s="43"/>
      <c r="F90" s="60">
        <v>-28984206700</v>
      </c>
      <c r="G90" s="43"/>
      <c r="H90" s="60">
        <v>0</v>
      </c>
      <c r="I90" s="43"/>
      <c r="J90" s="60">
        <v>-28984206700</v>
      </c>
      <c r="K90" s="43"/>
      <c r="L90" s="57">
        <f>J90/درآمد!$F$12</f>
        <v>-1.4615170161795367E-2</v>
      </c>
      <c r="M90" s="43"/>
      <c r="N90" s="60">
        <v>0</v>
      </c>
      <c r="O90" s="43"/>
      <c r="P90" s="87">
        <v>-114046552450</v>
      </c>
      <c r="Q90" s="87"/>
      <c r="R90" s="43"/>
      <c r="S90" s="60">
        <v>0</v>
      </c>
      <c r="T90" s="43"/>
      <c r="U90" s="60">
        <v>-114046552450</v>
      </c>
      <c r="V90" s="18"/>
      <c r="W90" s="57">
        <f>U90/سهام!$AE$9</f>
        <v>-1.7922645741883236E-3</v>
      </c>
    </row>
    <row r="91" spans="1:23" ht="21.75" customHeight="1" x14ac:dyDescent="0.4">
      <c r="A91" s="86" t="s">
        <v>90</v>
      </c>
      <c r="B91" s="86"/>
      <c r="C91" s="18"/>
      <c r="D91" s="60">
        <v>0</v>
      </c>
      <c r="E91" s="43"/>
      <c r="F91" s="60">
        <v>-36129542970</v>
      </c>
      <c r="G91" s="43"/>
      <c r="H91" s="60">
        <v>0</v>
      </c>
      <c r="I91" s="43"/>
      <c r="J91" s="60">
        <v>-36129542970</v>
      </c>
      <c r="K91" s="43"/>
      <c r="L91" s="57">
        <f>J91/درآمد!$F$12</f>
        <v>-1.8218177362585797E-2</v>
      </c>
      <c r="M91" s="43"/>
      <c r="N91" s="60">
        <v>0</v>
      </c>
      <c r="O91" s="43"/>
      <c r="P91" s="87">
        <v>-102708875430</v>
      </c>
      <c r="Q91" s="87"/>
      <c r="R91" s="43"/>
      <c r="S91" s="60">
        <v>0</v>
      </c>
      <c r="T91" s="43"/>
      <c r="U91" s="60">
        <v>-102708875430</v>
      </c>
      <c r="V91" s="18"/>
      <c r="W91" s="57">
        <f>U91/سهام!$AE$9</f>
        <v>-1.614090693084432E-3</v>
      </c>
    </row>
    <row r="92" spans="1:23" ht="21.75" customHeight="1" x14ac:dyDescent="0.4">
      <c r="A92" s="86" t="s">
        <v>22</v>
      </c>
      <c r="B92" s="86"/>
      <c r="C92" s="18"/>
      <c r="D92" s="60">
        <v>0</v>
      </c>
      <c r="E92" s="43"/>
      <c r="F92" s="60">
        <v>-134948720000</v>
      </c>
      <c r="G92" s="43"/>
      <c r="H92" s="60">
        <v>0</v>
      </c>
      <c r="I92" s="43"/>
      <c r="J92" s="60">
        <v>-134948720000</v>
      </c>
      <c r="K92" s="43"/>
      <c r="L92" s="57">
        <f>J92/درآمد!$F$12</f>
        <v>-6.8047351660533037E-2</v>
      </c>
      <c r="M92" s="43"/>
      <c r="N92" s="60">
        <v>0</v>
      </c>
      <c r="O92" s="43"/>
      <c r="P92" s="87">
        <v>-97242460000</v>
      </c>
      <c r="Q92" s="87"/>
      <c r="R92" s="43"/>
      <c r="S92" s="60">
        <v>0</v>
      </c>
      <c r="T92" s="43"/>
      <c r="U92" s="60">
        <v>-97242460000</v>
      </c>
      <c r="V92" s="18"/>
      <c r="W92" s="57">
        <f>U92/سهام!$AE$9</f>
        <v>-1.5281848720620848E-3</v>
      </c>
    </row>
    <row r="93" spans="1:23" ht="21.75" customHeight="1" x14ac:dyDescent="0.4">
      <c r="A93" s="86" t="s">
        <v>34</v>
      </c>
      <c r="B93" s="86"/>
      <c r="C93" s="18"/>
      <c r="D93" s="60">
        <v>0</v>
      </c>
      <c r="E93" s="43"/>
      <c r="F93" s="60">
        <v>-14199383700</v>
      </c>
      <c r="G93" s="43"/>
      <c r="H93" s="60">
        <v>0</v>
      </c>
      <c r="I93" s="43"/>
      <c r="J93" s="60">
        <v>-14199383700</v>
      </c>
      <c r="K93" s="43"/>
      <c r="L93" s="57">
        <f>J93/درآمد!$F$12</f>
        <v>-7.1599823695752034E-3</v>
      </c>
      <c r="M93" s="43"/>
      <c r="N93" s="60">
        <v>0</v>
      </c>
      <c r="O93" s="43"/>
      <c r="P93" s="87">
        <v>-230038764552</v>
      </c>
      <c r="Q93" s="87"/>
      <c r="R93" s="43"/>
      <c r="S93" s="60">
        <v>0</v>
      </c>
      <c r="T93" s="43"/>
      <c r="U93" s="60">
        <v>-230038764552</v>
      </c>
      <c r="V93" s="18"/>
      <c r="W93" s="57">
        <f>U93/سهام!$AE$9</f>
        <v>-3.6151055822345318E-3</v>
      </c>
    </row>
    <row r="94" spans="1:23" ht="21.75" customHeight="1" x14ac:dyDescent="0.4">
      <c r="A94" s="86" t="s">
        <v>93</v>
      </c>
      <c r="B94" s="86"/>
      <c r="C94" s="18"/>
      <c r="D94" s="60">
        <v>0</v>
      </c>
      <c r="E94" s="43"/>
      <c r="F94" s="60">
        <v>-24132998670</v>
      </c>
      <c r="G94" s="43"/>
      <c r="H94" s="60">
        <v>0</v>
      </c>
      <c r="I94" s="43"/>
      <c r="J94" s="60">
        <v>-24132998670</v>
      </c>
      <c r="K94" s="43"/>
      <c r="L94" s="57">
        <f>J94/درآمد!$F$12</f>
        <v>-1.2168967939233999E-2</v>
      </c>
      <c r="M94" s="43"/>
      <c r="N94" s="60">
        <v>0</v>
      </c>
      <c r="O94" s="43"/>
      <c r="P94" s="87">
        <v>-7313029900</v>
      </c>
      <c r="Q94" s="87"/>
      <c r="R94" s="43"/>
      <c r="S94" s="60">
        <v>0</v>
      </c>
      <c r="T94" s="43"/>
      <c r="U94" s="60">
        <v>-7313029900</v>
      </c>
      <c r="V94" s="18"/>
      <c r="W94" s="57">
        <f>U94/سهام!$AE$9</f>
        <v>-1.149257398683425E-4</v>
      </c>
    </row>
    <row r="95" spans="1:23" ht="21.75" customHeight="1" x14ac:dyDescent="0.4">
      <c r="A95" s="86" t="s">
        <v>56</v>
      </c>
      <c r="B95" s="86"/>
      <c r="C95" s="18"/>
      <c r="D95" s="60">
        <v>0</v>
      </c>
      <c r="E95" s="43"/>
      <c r="F95" s="60">
        <v>-78587784000</v>
      </c>
      <c r="G95" s="43"/>
      <c r="H95" s="60">
        <v>0</v>
      </c>
      <c r="I95" s="43"/>
      <c r="J95" s="60">
        <v>-78587784000</v>
      </c>
      <c r="K95" s="43"/>
      <c r="L95" s="57">
        <f>J95/درآمد!$F$12</f>
        <v>-3.9627575378781005E-2</v>
      </c>
      <c r="M95" s="43"/>
      <c r="N95" s="60">
        <v>0</v>
      </c>
      <c r="O95" s="43"/>
      <c r="P95" s="87">
        <v>-317625627000</v>
      </c>
      <c r="Q95" s="87"/>
      <c r="R95" s="43"/>
      <c r="S95" s="60">
        <v>0</v>
      </c>
      <c r="T95" s="43"/>
      <c r="U95" s="60">
        <v>-317625627000</v>
      </c>
      <c r="V95" s="18"/>
      <c r="W95" s="57">
        <f>U95/سهام!$AE$9</f>
        <v>-4.9915507912966671E-3</v>
      </c>
    </row>
    <row r="96" spans="1:23" ht="21.75" customHeight="1" x14ac:dyDescent="0.4">
      <c r="A96" s="86" t="s">
        <v>70</v>
      </c>
      <c r="B96" s="86"/>
      <c r="C96" s="18"/>
      <c r="D96" s="60">
        <v>0</v>
      </c>
      <c r="E96" s="43"/>
      <c r="F96" s="60">
        <v>49388357499</v>
      </c>
      <c r="G96" s="43"/>
      <c r="H96" s="60">
        <v>0</v>
      </c>
      <c r="I96" s="43"/>
      <c r="J96" s="60">
        <v>49388357499</v>
      </c>
      <c r="K96" s="43"/>
      <c r="L96" s="57">
        <f>J96/درآمد!$F$12</f>
        <v>2.4903881494174801E-2</v>
      </c>
      <c r="M96" s="43"/>
      <c r="N96" s="60">
        <v>0</v>
      </c>
      <c r="O96" s="43"/>
      <c r="P96" s="87">
        <v>246906744073</v>
      </c>
      <c r="Q96" s="87"/>
      <c r="R96" s="43"/>
      <c r="S96" s="60">
        <v>0</v>
      </c>
      <c r="T96" s="43"/>
      <c r="U96" s="60">
        <v>246906744073</v>
      </c>
      <c r="V96" s="18"/>
      <c r="W96" s="57">
        <f>U96/سهام!$AE$9</f>
        <v>3.880189282567136E-3</v>
      </c>
    </row>
    <row r="97" spans="1:23" ht="21.75" customHeight="1" x14ac:dyDescent="0.4">
      <c r="A97" s="86" t="s">
        <v>83</v>
      </c>
      <c r="B97" s="86"/>
      <c r="C97" s="18"/>
      <c r="D97" s="60">
        <v>0</v>
      </c>
      <c r="E97" s="43"/>
      <c r="F97" s="60">
        <v>-17265498000</v>
      </c>
      <c r="G97" s="43"/>
      <c r="H97" s="60">
        <v>0</v>
      </c>
      <c r="I97" s="43"/>
      <c r="J97" s="60">
        <v>-17265498000</v>
      </c>
      <c r="K97" s="43"/>
      <c r="L97" s="57">
        <f>J97/درآمد!$F$12</f>
        <v>-8.7060582271564317E-3</v>
      </c>
      <c r="M97" s="43"/>
      <c r="N97" s="60">
        <v>0</v>
      </c>
      <c r="O97" s="43"/>
      <c r="P97" s="87">
        <v>-43528704577</v>
      </c>
      <c r="Q97" s="87"/>
      <c r="R97" s="43"/>
      <c r="S97" s="60">
        <v>0</v>
      </c>
      <c r="T97" s="43"/>
      <c r="U97" s="60">
        <v>-43528704577</v>
      </c>
      <c r="V97" s="18"/>
      <c r="W97" s="57">
        <f>U97/سهام!$AE$9</f>
        <v>-6.8406237187984575E-4</v>
      </c>
    </row>
    <row r="98" spans="1:23" ht="21.75" customHeight="1" x14ac:dyDescent="0.4">
      <c r="A98" s="86" t="s">
        <v>86</v>
      </c>
      <c r="B98" s="86"/>
      <c r="C98" s="18"/>
      <c r="D98" s="60">
        <v>0</v>
      </c>
      <c r="E98" s="43"/>
      <c r="F98" s="60">
        <v>-6598595500</v>
      </c>
      <c r="G98" s="43"/>
      <c r="H98" s="60">
        <v>0</v>
      </c>
      <c r="I98" s="43"/>
      <c r="J98" s="60">
        <v>-6598595500</v>
      </c>
      <c r="K98" s="43"/>
      <c r="L98" s="57">
        <f>J98/درآمد!$F$12</f>
        <v>-3.3273153569304756E-3</v>
      </c>
      <c r="M98" s="43"/>
      <c r="N98" s="60">
        <v>0</v>
      </c>
      <c r="O98" s="43"/>
      <c r="P98" s="87">
        <v>-1530267255</v>
      </c>
      <c r="Q98" s="87"/>
      <c r="R98" s="43"/>
      <c r="S98" s="60">
        <v>0</v>
      </c>
      <c r="T98" s="43"/>
      <c r="U98" s="60">
        <v>-1530267255</v>
      </c>
      <c r="V98" s="18"/>
      <c r="W98" s="57">
        <f>U98/سهام!$AE$9</f>
        <v>-2.4048458557125896E-5</v>
      </c>
    </row>
    <row r="99" spans="1:23" ht="21.75" customHeight="1" x14ac:dyDescent="0.4">
      <c r="A99" s="86" t="s">
        <v>43</v>
      </c>
      <c r="B99" s="86"/>
      <c r="C99" s="18"/>
      <c r="D99" s="60">
        <v>0</v>
      </c>
      <c r="E99" s="43"/>
      <c r="F99" s="60">
        <v>-12145384800</v>
      </c>
      <c r="G99" s="43"/>
      <c r="H99" s="60">
        <v>0</v>
      </c>
      <c r="I99" s="43"/>
      <c r="J99" s="60">
        <v>-12145384800</v>
      </c>
      <c r="K99" s="43"/>
      <c r="L99" s="57">
        <f>J99/درآمد!$F$12</f>
        <v>-6.1242616494479726E-3</v>
      </c>
      <c r="M99" s="43"/>
      <c r="N99" s="60">
        <v>0</v>
      </c>
      <c r="O99" s="43"/>
      <c r="P99" s="87">
        <v>-104247886200</v>
      </c>
      <c r="Q99" s="87"/>
      <c r="R99" s="43"/>
      <c r="S99" s="60">
        <v>0</v>
      </c>
      <c r="T99" s="43"/>
      <c r="U99" s="60">
        <v>-104247886200</v>
      </c>
      <c r="V99" s="18"/>
      <c r="W99" s="57">
        <f>U99/سهام!$AE$9</f>
        <v>-1.638276557743292E-3</v>
      </c>
    </row>
    <row r="100" spans="1:23" ht="21.75" customHeight="1" x14ac:dyDescent="0.4">
      <c r="A100" s="86" t="s">
        <v>41</v>
      </c>
      <c r="B100" s="86"/>
      <c r="C100" s="18"/>
      <c r="D100" s="60">
        <v>0</v>
      </c>
      <c r="E100" s="43"/>
      <c r="F100" s="60">
        <v>-4762896000</v>
      </c>
      <c r="G100" s="43"/>
      <c r="H100" s="60">
        <v>0</v>
      </c>
      <c r="I100" s="43"/>
      <c r="J100" s="60">
        <v>-4762896000</v>
      </c>
      <c r="K100" s="43"/>
      <c r="L100" s="57">
        <f>J100/درآمد!$F$12</f>
        <v>-2.4016712350776364E-3</v>
      </c>
      <c r="M100" s="43"/>
      <c r="N100" s="60">
        <v>0</v>
      </c>
      <c r="O100" s="43"/>
      <c r="P100" s="87">
        <v>-5489639250</v>
      </c>
      <c r="Q100" s="87"/>
      <c r="R100" s="43"/>
      <c r="S100" s="60">
        <v>0</v>
      </c>
      <c r="T100" s="43"/>
      <c r="U100" s="60">
        <v>-5489639250</v>
      </c>
      <c r="V100" s="18"/>
      <c r="W100" s="57">
        <f>U100/سهام!$AE$9</f>
        <v>-8.6270788037738335E-5</v>
      </c>
    </row>
    <row r="101" spans="1:23" ht="21.75" customHeight="1" x14ac:dyDescent="0.4">
      <c r="A101" s="86" t="s">
        <v>68</v>
      </c>
      <c r="B101" s="86"/>
      <c r="C101" s="18"/>
      <c r="D101" s="60">
        <v>0</v>
      </c>
      <c r="E101" s="43"/>
      <c r="F101" s="60">
        <v>-12527408750</v>
      </c>
      <c r="G101" s="43"/>
      <c r="H101" s="60">
        <v>0</v>
      </c>
      <c r="I101" s="43"/>
      <c r="J101" s="60">
        <v>-12527408750</v>
      </c>
      <c r="K101" s="43"/>
      <c r="L101" s="57">
        <f>J101/درآمد!$F$12</f>
        <v>-6.3168956964281585E-3</v>
      </c>
      <c r="M101" s="43"/>
      <c r="N101" s="60">
        <v>0</v>
      </c>
      <c r="O101" s="43"/>
      <c r="P101" s="87">
        <v>-80737047730</v>
      </c>
      <c r="Q101" s="87"/>
      <c r="R101" s="43"/>
      <c r="S101" s="60">
        <v>0</v>
      </c>
      <c r="T101" s="43"/>
      <c r="U101" s="60">
        <v>-80737047730</v>
      </c>
      <c r="V101" s="18"/>
      <c r="W101" s="57">
        <f>U101/سهام!$AE$9</f>
        <v>-1.2687989892063661E-3</v>
      </c>
    </row>
    <row r="102" spans="1:23" ht="21.75" customHeight="1" x14ac:dyDescent="0.4">
      <c r="A102" s="86" t="s">
        <v>91</v>
      </c>
      <c r="B102" s="86"/>
      <c r="C102" s="18"/>
      <c r="D102" s="60">
        <v>0</v>
      </c>
      <c r="E102" s="43"/>
      <c r="F102" s="60">
        <v>-389366748</v>
      </c>
      <c r="G102" s="43"/>
      <c r="H102" s="60">
        <v>0</v>
      </c>
      <c r="I102" s="43"/>
      <c r="J102" s="60">
        <v>-389366748</v>
      </c>
      <c r="K102" s="43"/>
      <c r="L102" s="57">
        <f>J102/درآمد!$F$12</f>
        <v>-1.9633662346759678E-4</v>
      </c>
      <c r="M102" s="43"/>
      <c r="N102" s="60">
        <v>0</v>
      </c>
      <c r="O102" s="43"/>
      <c r="P102" s="87">
        <v>-650135304</v>
      </c>
      <c r="Q102" s="87"/>
      <c r="R102" s="43"/>
      <c r="S102" s="60">
        <v>0</v>
      </c>
      <c r="T102" s="43"/>
      <c r="U102" s="60">
        <v>-650135304</v>
      </c>
      <c r="V102" s="18"/>
      <c r="W102" s="57">
        <f>U102/سهام!$AE$9</f>
        <v>-1.0217007430357938E-5</v>
      </c>
    </row>
    <row r="103" spans="1:23" ht="21.75" customHeight="1" x14ac:dyDescent="0.4">
      <c r="A103" s="86" t="s">
        <v>80</v>
      </c>
      <c r="B103" s="86"/>
      <c r="C103" s="18"/>
      <c r="D103" s="60">
        <v>0</v>
      </c>
      <c r="E103" s="43"/>
      <c r="F103" s="60">
        <v>-4562457460</v>
      </c>
      <c r="G103" s="43"/>
      <c r="H103" s="60">
        <v>0</v>
      </c>
      <c r="I103" s="43"/>
      <c r="J103" s="60">
        <v>-4562457460</v>
      </c>
      <c r="K103" s="43"/>
      <c r="L103" s="57">
        <f>J103/درآمد!$F$12</f>
        <v>-2.3006009039347858E-3</v>
      </c>
      <c r="M103" s="43"/>
      <c r="N103" s="60">
        <v>0</v>
      </c>
      <c r="O103" s="43"/>
      <c r="P103" s="87">
        <v>-80465158840</v>
      </c>
      <c r="Q103" s="87"/>
      <c r="R103" s="43"/>
      <c r="S103" s="60">
        <v>0</v>
      </c>
      <c r="T103" s="43"/>
      <c r="U103" s="60">
        <v>-80465158840</v>
      </c>
      <c r="V103" s="18"/>
      <c r="W103" s="57">
        <f>U103/سهام!$AE$9</f>
        <v>-1.2645262004618222E-3</v>
      </c>
    </row>
    <row r="104" spans="1:23" ht="21.75" customHeight="1" x14ac:dyDescent="0.4">
      <c r="A104" s="86" t="s">
        <v>77</v>
      </c>
      <c r="B104" s="86"/>
      <c r="C104" s="18"/>
      <c r="D104" s="60">
        <v>0</v>
      </c>
      <c r="E104" s="43"/>
      <c r="F104" s="60">
        <v>-491173650</v>
      </c>
      <c r="G104" s="43"/>
      <c r="H104" s="60">
        <v>0</v>
      </c>
      <c r="I104" s="43"/>
      <c r="J104" s="60">
        <v>-491173650</v>
      </c>
      <c r="K104" s="43"/>
      <c r="L104" s="57">
        <f>J104/درآمد!$F$12</f>
        <v>-2.4767234611738128E-4</v>
      </c>
      <c r="M104" s="43"/>
      <c r="N104" s="60">
        <v>0</v>
      </c>
      <c r="O104" s="43"/>
      <c r="P104" s="87">
        <v>-384008490</v>
      </c>
      <c r="Q104" s="87"/>
      <c r="R104" s="43"/>
      <c r="S104" s="60">
        <v>0</v>
      </c>
      <c r="T104" s="43"/>
      <c r="U104" s="60">
        <v>-384008490</v>
      </c>
      <c r="V104" s="18"/>
      <c r="W104" s="57">
        <f>U104/سهام!$AE$9</f>
        <v>-6.0347708723268044E-6</v>
      </c>
    </row>
    <row r="105" spans="1:23" ht="21.75" customHeight="1" x14ac:dyDescent="0.4">
      <c r="A105" s="86" t="s">
        <v>87</v>
      </c>
      <c r="B105" s="86"/>
      <c r="C105" s="18"/>
      <c r="D105" s="60">
        <v>0</v>
      </c>
      <c r="E105" s="43"/>
      <c r="F105" s="60">
        <v>595361999</v>
      </c>
      <c r="G105" s="43"/>
      <c r="H105" s="60">
        <v>0</v>
      </c>
      <c r="I105" s="43"/>
      <c r="J105" s="60">
        <v>595361999</v>
      </c>
      <c r="K105" s="43"/>
      <c r="L105" s="57">
        <f>J105/درآمد!$F$12</f>
        <v>3.0020890388045854E-4</v>
      </c>
      <c r="M105" s="43"/>
      <c r="N105" s="60">
        <v>0</v>
      </c>
      <c r="O105" s="43"/>
      <c r="P105" s="87">
        <v>-54376396000</v>
      </c>
      <c r="Q105" s="87"/>
      <c r="R105" s="43"/>
      <c r="S105" s="60">
        <v>0</v>
      </c>
      <c r="T105" s="43"/>
      <c r="U105" s="60">
        <v>-54376396000</v>
      </c>
      <c r="V105" s="18"/>
      <c r="W105" s="57">
        <f>U105/سهام!$AE$9</f>
        <v>-8.545360305000229E-4</v>
      </c>
    </row>
    <row r="106" spans="1:23" ht="21.75" customHeight="1" x14ac:dyDescent="0.4">
      <c r="A106" s="86" t="s">
        <v>78</v>
      </c>
      <c r="B106" s="86"/>
      <c r="C106" s="18"/>
      <c r="D106" s="60">
        <v>0</v>
      </c>
      <c r="E106" s="43"/>
      <c r="F106" s="60">
        <v>-20242308000</v>
      </c>
      <c r="G106" s="43"/>
      <c r="H106" s="60">
        <v>0</v>
      </c>
      <c r="I106" s="43"/>
      <c r="J106" s="60">
        <v>-20242308000</v>
      </c>
      <c r="K106" s="43"/>
      <c r="L106" s="57">
        <f>J106/درآمد!$F$12</f>
        <v>-1.0207102749079955E-2</v>
      </c>
      <c r="M106" s="43"/>
      <c r="N106" s="60">
        <v>0</v>
      </c>
      <c r="O106" s="43"/>
      <c r="P106" s="87">
        <v>-2696389007</v>
      </c>
      <c r="Q106" s="87"/>
      <c r="R106" s="43"/>
      <c r="S106" s="60">
        <v>0</v>
      </c>
      <c r="T106" s="43"/>
      <c r="U106" s="60">
        <v>-2696389007</v>
      </c>
      <c r="V106" s="18"/>
      <c r="W106" s="57">
        <f>U106/سهام!$AE$9</f>
        <v>-4.2374297088863308E-5</v>
      </c>
    </row>
    <row r="107" spans="1:23" ht="21.75" customHeight="1" x14ac:dyDescent="0.4">
      <c r="A107" s="88" t="s">
        <v>96</v>
      </c>
      <c r="B107" s="88"/>
      <c r="C107" s="18"/>
      <c r="D107" s="61">
        <v>0</v>
      </c>
      <c r="E107" s="43"/>
      <c r="F107" s="61">
        <v>-888990411</v>
      </c>
      <c r="G107" s="43"/>
      <c r="H107" s="61">
        <v>0</v>
      </c>
      <c r="I107" s="43"/>
      <c r="J107" s="61">
        <v>-888990411</v>
      </c>
      <c r="K107" s="43"/>
      <c r="L107" s="58">
        <f>J107/درآمد!$F$12</f>
        <v>-4.4826985480231893E-4</v>
      </c>
      <c r="M107" s="43"/>
      <c r="N107" s="61">
        <v>0</v>
      </c>
      <c r="O107" s="43"/>
      <c r="P107" s="87">
        <v>-888990411</v>
      </c>
      <c r="Q107" s="89"/>
      <c r="R107" s="43"/>
      <c r="S107" s="61">
        <v>0</v>
      </c>
      <c r="T107" s="43"/>
      <c r="U107" s="61">
        <v>-888990411</v>
      </c>
      <c r="V107" s="18"/>
      <c r="W107" s="58">
        <f>U107/سهام!$AE$9</f>
        <v>-1.3970663612360847E-5</v>
      </c>
    </row>
    <row r="108" spans="1:23" ht="21.75" customHeight="1" x14ac:dyDescent="0.4">
      <c r="A108" s="90" t="s">
        <v>98</v>
      </c>
      <c r="B108" s="90"/>
      <c r="C108" s="18"/>
      <c r="D108" s="62">
        <f>SUM(D9:D107)</f>
        <v>565837750078</v>
      </c>
      <c r="E108" s="43"/>
      <c r="F108" s="62">
        <f>SUM(F9:F107)</f>
        <v>-1838614359852</v>
      </c>
      <c r="G108" s="43"/>
      <c r="H108" s="62">
        <f>SUM(H9:H107)</f>
        <v>-30219270657</v>
      </c>
      <c r="I108" s="43"/>
      <c r="J108" s="62">
        <f>SUM(J9:J107)</f>
        <v>-1302995880431</v>
      </c>
      <c r="K108" s="43"/>
      <c r="L108" s="56">
        <f>SUM(L9:L107)</f>
        <v>-0.65703045488622724</v>
      </c>
      <c r="M108" s="43"/>
      <c r="N108" s="62">
        <f>SUM(N9:N107)</f>
        <v>678278875170</v>
      </c>
      <c r="O108" s="43"/>
      <c r="P108" s="43"/>
      <c r="Q108" s="62">
        <f>SUM(P9:Q107)</f>
        <v>-4272663890375</v>
      </c>
      <c r="R108" s="43"/>
      <c r="S108" s="62">
        <f>SUM(S9:S107)</f>
        <v>2168839140533</v>
      </c>
      <c r="T108" s="43"/>
      <c r="U108" s="62">
        <f>SUM(U9:U107)</f>
        <v>-1425545874672</v>
      </c>
      <c r="V108" s="18"/>
      <c r="W108" s="56">
        <f>SUM(W9:W107)</f>
        <v>-2.2402740943660446E-2</v>
      </c>
    </row>
    <row r="109" spans="1:23" x14ac:dyDescent="0.4">
      <c r="A109" s="18"/>
      <c r="B109" s="18"/>
      <c r="C109" s="18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18"/>
      <c r="W109" s="18"/>
    </row>
    <row r="110" spans="1:23" x14ac:dyDescent="0.4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</row>
    <row r="111" spans="1:23" x14ac:dyDescent="0.4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</row>
  </sheetData>
  <mergeCells count="209">
    <mergeCell ref="A99:B99"/>
    <mergeCell ref="P99:Q99"/>
    <mergeCell ref="A100:B100"/>
    <mergeCell ref="P100:Q100"/>
    <mergeCell ref="A101:B101"/>
    <mergeCell ref="P101:Q101"/>
    <mergeCell ref="A107:B107"/>
    <mergeCell ref="P107:Q107"/>
    <mergeCell ref="A108:B108"/>
    <mergeCell ref="A102:B102"/>
    <mergeCell ref="P102:Q102"/>
    <mergeCell ref="A103:B103"/>
    <mergeCell ref="P103:Q103"/>
    <mergeCell ref="A104:B104"/>
    <mergeCell ref="P104:Q104"/>
    <mergeCell ref="A105:B105"/>
    <mergeCell ref="P105:Q105"/>
    <mergeCell ref="A106:B106"/>
    <mergeCell ref="P106:Q106"/>
    <mergeCell ref="A94:B94"/>
    <mergeCell ref="P94:Q94"/>
    <mergeCell ref="A95:B95"/>
    <mergeCell ref="P95:Q95"/>
    <mergeCell ref="A96:B96"/>
    <mergeCell ref="P96:Q96"/>
    <mergeCell ref="A97:B97"/>
    <mergeCell ref="P97:Q97"/>
    <mergeCell ref="A98:B98"/>
    <mergeCell ref="P98:Q98"/>
    <mergeCell ref="A89:B89"/>
    <mergeCell ref="P89:Q89"/>
    <mergeCell ref="A90:B90"/>
    <mergeCell ref="P90:Q90"/>
    <mergeCell ref="A91:B91"/>
    <mergeCell ref="P91:Q91"/>
    <mergeCell ref="A92:B92"/>
    <mergeCell ref="P92:Q92"/>
    <mergeCell ref="A93:B93"/>
    <mergeCell ref="P93:Q9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22"/>
  <sheetViews>
    <sheetView rightToLeft="1" workbookViewId="0">
      <selection activeCell="D22" sqref="D22"/>
    </sheetView>
  </sheetViews>
  <sheetFormatPr defaultRowHeight="15.75" x14ac:dyDescent="0.4"/>
  <cols>
    <col min="1" max="1" width="5.140625" style="10" customWidth="1"/>
    <col min="2" max="2" width="23.140625" style="10" customWidth="1"/>
    <col min="3" max="3" width="1.28515625" style="10" customWidth="1"/>
    <col min="4" max="4" width="19.42578125" style="10" customWidth="1"/>
    <col min="5" max="5" width="1.28515625" style="10" customWidth="1"/>
    <col min="6" max="6" width="20.7109375" style="10" customWidth="1"/>
    <col min="7" max="7" width="1.28515625" style="10" customWidth="1"/>
    <col min="8" max="8" width="19.42578125" style="10" customWidth="1"/>
    <col min="9" max="9" width="1.28515625" style="10" customWidth="1"/>
    <col min="10" max="10" width="19.42578125" style="10" customWidth="1"/>
    <col min="11" max="11" width="0.28515625" style="10" customWidth="1"/>
    <col min="12" max="14" width="9.140625" style="10"/>
  </cols>
  <sheetData>
    <row r="1" spans="1:12" ht="29.1" customHeight="1" x14ac:dyDescent="0.4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</row>
    <row r="2" spans="1:12" ht="21.75" customHeight="1" x14ac:dyDescent="0.4">
      <c r="A2" s="79" t="s">
        <v>141</v>
      </c>
      <c r="B2" s="79"/>
      <c r="C2" s="79"/>
      <c r="D2" s="79"/>
      <c r="E2" s="79"/>
      <c r="F2" s="79"/>
      <c r="G2" s="79"/>
      <c r="H2" s="79"/>
      <c r="I2" s="79"/>
      <c r="J2" s="79"/>
    </row>
    <row r="3" spans="1:12" ht="21.75" customHeight="1" x14ac:dyDescent="0.4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</row>
    <row r="4" spans="1:12" ht="14.45" customHeight="1" x14ac:dyDescent="0.4"/>
    <row r="5" spans="1:12" ht="14.45" customHeight="1" x14ac:dyDescent="0.4">
      <c r="A5" s="34" t="s">
        <v>185</v>
      </c>
      <c r="B5" s="81" t="s">
        <v>215</v>
      </c>
      <c r="C5" s="81"/>
      <c r="D5" s="81"/>
      <c r="E5" s="81"/>
      <c r="F5" s="81"/>
      <c r="G5" s="81"/>
      <c r="H5" s="81"/>
      <c r="I5" s="81"/>
      <c r="J5" s="81"/>
    </row>
    <row r="6" spans="1:12" ht="14.45" customHeight="1" x14ac:dyDescent="0.4">
      <c r="A6" s="18"/>
      <c r="B6" s="18"/>
      <c r="C6" s="18"/>
      <c r="D6" s="82" t="s">
        <v>157</v>
      </c>
      <c r="E6" s="82"/>
      <c r="F6" s="82"/>
      <c r="G6" s="18"/>
      <c r="H6" s="82" t="s">
        <v>158</v>
      </c>
      <c r="I6" s="82"/>
      <c r="J6" s="82"/>
      <c r="K6" s="18"/>
      <c r="L6" s="18"/>
    </row>
    <row r="7" spans="1:12" ht="36.4" customHeight="1" x14ac:dyDescent="0.4">
      <c r="A7" s="82" t="s">
        <v>216</v>
      </c>
      <c r="B7" s="82"/>
      <c r="C7" s="18"/>
      <c r="D7" s="9" t="s">
        <v>217</v>
      </c>
      <c r="E7" s="19"/>
      <c r="F7" s="9" t="s">
        <v>218</v>
      </c>
      <c r="G7" s="18"/>
      <c r="H7" s="9" t="s">
        <v>217</v>
      </c>
      <c r="I7" s="19"/>
      <c r="J7" s="9" t="s">
        <v>218</v>
      </c>
      <c r="K7" s="18"/>
      <c r="L7" s="18"/>
    </row>
    <row r="8" spans="1:12" ht="21.75" customHeight="1" x14ac:dyDescent="0.4">
      <c r="A8" s="84" t="s">
        <v>263</v>
      </c>
      <c r="B8" s="84"/>
      <c r="C8" s="18"/>
      <c r="D8" s="20">
        <v>55004</v>
      </c>
      <c r="E8" s="18"/>
      <c r="F8" s="55">
        <f>D8/سپرده!$J$16</f>
        <v>2.799875803298884E-8</v>
      </c>
      <c r="G8" s="18"/>
      <c r="H8" s="20">
        <v>164559</v>
      </c>
      <c r="I8" s="18"/>
      <c r="J8" s="55">
        <f>H8/سپرده!$J$16</f>
        <v>8.3765682916708073E-8</v>
      </c>
      <c r="K8" s="18"/>
      <c r="L8" s="18"/>
    </row>
    <row r="9" spans="1:12" ht="21.75" customHeight="1" x14ac:dyDescent="0.4">
      <c r="A9" s="86" t="s">
        <v>264</v>
      </c>
      <c r="B9" s="86"/>
      <c r="C9" s="18"/>
      <c r="D9" s="22">
        <v>30206</v>
      </c>
      <c r="E9" s="18"/>
      <c r="F9" s="57">
        <f>D9/سپرده!$J$16</f>
        <v>1.5375799671741345E-8</v>
      </c>
      <c r="G9" s="18"/>
      <c r="H9" s="22">
        <v>92319</v>
      </c>
      <c r="I9" s="18"/>
      <c r="J9" s="57">
        <f>H9/سپرده!$J$16</f>
        <v>4.6993261269134915E-8</v>
      </c>
      <c r="K9" s="18"/>
      <c r="L9" s="18"/>
    </row>
    <row r="10" spans="1:12" ht="21.75" customHeight="1" x14ac:dyDescent="0.4">
      <c r="A10" s="86" t="s">
        <v>270</v>
      </c>
      <c r="B10" s="86"/>
      <c r="C10" s="18"/>
      <c r="D10" s="22">
        <v>1900316</v>
      </c>
      <c r="E10" s="18"/>
      <c r="F10" s="57">
        <f>D10/سپرده!$J$16</f>
        <v>9.6732033797936915E-7</v>
      </c>
      <c r="G10" s="18"/>
      <c r="H10" s="22">
        <v>2802856</v>
      </c>
      <c r="I10" s="18"/>
      <c r="J10" s="57">
        <f>H10/سپرده!$J$16</f>
        <v>1.4267414541726233E-6</v>
      </c>
      <c r="K10" s="18"/>
      <c r="L10" s="18"/>
    </row>
    <row r="11" spans="1:12" ht="21.75" customHeight="1" x14ac:dyDescent="0.4">
      <c r="A11" s="86" t="s">
        <v>271</v>
      </c>
      <c r="B11" s="86"/>
      <c r="C11" s="18"/>
      <c r="D11" s="22">
        <v>24999</v>
      </c>
      <c r="E11" s="18">
        <v>0</v>
      </c>
      <c r="F11" s="57">
        <f>D11/سپرده!$J$16</f>
        <v>1.2725273654037671E-8</v>
      </c>
      <c r="G11" s="18">
        <v>0</v>
      </c>
      <c r="H11" s="22">
        <v>74773</v>
      </c>
      <c r="I11" s="18"/>
      <c r="J11" s="57">
        <f>H11/سپرده!$J$16</f>
        <v>3.8061797949252319E-8</v>
      </c>
      <c r="K11" s="18"/>
      <c r="L11" s="18"/>
    </row>
    <row r="12" spans="1:12" ht="21.75" customHeight="1" x14ac:dyDescent="0.4">
      <c r="A12" s="86" t="s">
        <v>265</v>
      </c>
      <c r="B12" s="86"/>
      <c r="C12" s="18"/>
      <c r="D12" s="22">
        <v>384674</v>
      </c>
      <c r="E12" s="18"/>
      <c r="F12" s="57">
        <f>D12/سپرده!$J$16</f>
        <v>1.9581110914809741E-7</v>
      </c>
      <c r="G12" s="18"/>
      <c r="H12" s="22">
        <v>1154524</v>
      </c>
      <c r="I12" s="18"/>
      <c r="J12" s="57">
        <f>H12/سپرده!$J$16</f>
        <v>5.876888611606139E-7</v>
      </c>
      <c r="K12" s="18"/>
      <c r="L12" s="18"/>
    </row>
    <row r="13" spans="1:12" ht="21.75" customHeight="1" x14ac:dyDescent="0.4">
      <c r="A13" s="86" t="s">
        <v>267</v>
      </c>
      <c r="B13" s="86"/>
      <c r="C13" s="18"/>
      <c r="D13" s="22">
        <v>0</v>
      </c>
      <c r="E13" s="18"/>
      <c r="F13" s="57">
        <f>D13/سپرده!$J$16</f>
        <v>0</v>
      </c>
      <c r="G13" s="18"/>
      <c r="H13" s="22">
        <v>3671001</v>
      </c>
      <c r="I13" s="18"/>
      <c r="J13" s="57">
        <f>H13/سپرده!$J$16</f>
        <v>1.8686544385473797E-6</v>
      </c>
      <c r="K13" s="18"/>
      <c r="L13" s="18"/>
    </row>
    <row r="14" spans="1:12" ht="21.75" customHeight="1" x14ac:dyDescent="0.4">
      <c r="A14" s="86" t="s">
        <v>272</v>
      </c>
      <c r="B14" s="86"/>
      <c r="C14" s="18"/>
      <c r="D14" s="22">
        <v>35689887273</v>
      </c>
      <c r="E14" s="18">
        <v>0</v>
      </c>
      <c r="F14" s="58">
        <f>D14/سپرده!$J$16</f>
        <v>1.8167269980026452E-2</v>
      </c>
      <c r="G14" s="18">
        <v>0</v>
      </c>
      <c r="H14" s="22">
        <v>113049761014</v>
      </c>
      <c r="I14" s="18"/>
      <c r="J14" s="58">
        <f>H14/سپرده!$J$16</f>
        <v>5.7545867651774441E-2</v>
      </c>
      <c r="K14" s="18"/>
      <c r="L14" s="18"/>
    </row>
    <row r="15" spans="1:12" ht="21.75" customHeight="1" thickBot="1" x14ac:dyDescent="0.45">
      <c r="A15" s="90" t="s">
        <v>98</v>
      </c>
      <c r="B15" s="90"/>
      <c r="C15" s="18"/>
      <c r="D15" s="26">
        <f>SUM(D8:D14)</f>
        <v>35692282472</v>
      </c>
      <c r="E15" s="18"/>
      <c r="F15" s="56">
        <f>SUM(F8:F14)</f>
        <v>1.8168489211304938E-2</v>
      </c>
      <c r="G15" s="18"/>
      <c r="H15" s="26">
        <f>SUM(H8:H14)</f>
        <v>113057721046</v>
      </c>
      <c r="I15" s="18"/>
      <c r="J15" s="56">
        <f>SUM(J8:J14)</f>
        <v>5.7549919557270457E-2</v>
      </c>
      <c r="K15" s="18"/>
      <c r="L15" s="18"/>
    </row>
    <row r="16" spans="1:12" x14ac:dyDescent="0.4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x14ac:dyDescent="0.4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 x14ac:dyDescent="0.4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 x14ac:dyDescent="0.4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 x14ac:dyDescent="0.4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 x14ac:dyDescent="0.4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 x14ac:dyDescent="0.4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</sheetData>
  <mergeCells count="15">
    <mergeCell ref="A12:B12"/>
    <mergeCell ref="A14:B14"/>
    <mergeCell ref="A13:B13"/>
    <mergeCell ref="A15:B15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7"/>
  <sheetViews>
    <sheetView rightToLeft="1" workbookViewId="0">
      <selection activeCell="R13" sqref="R13"/>
    </sheetView>
  </sheetViews>
  <sheetFormatPr defaultRowHeight="15.75" x14ac:dyDescent="0.4"/>
  <cols>
    <col min="1" max="1" width="6.5703125" style="10" bestFit="1" customWidth="1"/>
    <col min="2" max="2" width="15.42578125" style="10" customWidth="1"/>
    <col min="3" max="3" width="1.28515625" style="10" customWidth="1"/>
    <col min="4" max="4" width="14.5703125" style="10" customWidth="1"/>
    <col min="5" max="5" width="0.85546875" style="10" customWidth="1"/>
    <col min="6" max="6" width="18.42578125" style="10" bestFit="1" customWidth="1"/>
    <col min="7" max="7" width="0.85546875" style="10" customWidth="1"/>
    <col min="8" max="8" width="16.85546875" style="10" bestFit="1" customWidth="1"/>
    <col min="9" max="9" width="1.28515625" style="10" customWidth="1"/>
    <col min="10" max="10" width="19.42578125" style="10" customWidth="1"/>
    <col min="11" max="11" width="1.28515625" style="10" customWidth="1"/>
    <col min="12" max="12" width="17.28515625" style="10" bestFit="1" customWidth="1"/>
    <col min="13" max="13" width="0.85546875" style="10" customWidth="1"/>
    <col min="14" max="14" width="20" style="10" customWidth="1"/>
    <col min="15" max="15" width="0.85546875" style="10" customWidth="1"/>
    <col min="16" max="16" width="17.140625" style="10" customWidth="1"/>
    <col min="17" max="17" width="0.85546875" style="10" customWidth="1"/>
    <col min="18" max="18" width="19.42578125" style="10" customWidth="1"/>
    <col min="19" max="19" width="0.5703125" style="10" customWidth="1"/>
    <col min="20" max="20" width="17.28515625" style="10" bestFit="1" customWidth="1"/>
  </cols>
  <sheetData>
    <row r="1" spans="1:20" ht="25.5" x14ac:dyDescent="0.4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20" ht="25.5" x14ac:dyDescent="0.4">
      <c r="A2" s="94" t="s">
        <v>141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1:20" ht="25.5" x14ac:dyDescent="0.4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</row>
    <row r="5" spans="1:20" ht="24" x14ac:dyDescent="0.4">
      <c r="A5" s="34" t="s">
        <v>187</v>
      </c>
      <c r="B5" s="95" t="s">
        <v>188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</row>
    <row r="6" spans="1:20" ht="21" x14ac:dyDescent="0.45">
      <c r="A6" s="50"/>
      <c r="B6" s="50"/>
      <c r="C6" s="50"/>
      <c r="D6" s="96" t="s">
        <v>157</v>
      </c>
      <c r="E6" s="96"/>
      <c r="F6" s="96"/>
      <c r="G6" s="96"/>
      <c r="H6" s="96"/>
      <c r="I6" s="96"/>
      <c r="J6" s="96"/>
      <c r="K6" s="50"/>
      <c r="L6" s="96" t="s">
        <v>158</v>
      </c>
      <c r="M6" s="96"/>
      <c r="N6" s="96"/>
      <c r="O6" s="96"/>
      <c r="P6" s="96"/>
      <c r="Q6" s="96"/>
      <c r="R6" s="96"/>
    </row>
    <row r="7" spans="1:20" ht="21" x14ac:dyDescent="0.45">
      <c r="A7" s="96" t="s">
        <v>189</v>
      </c>
      <c r="B7" s="96"/>
      <c r="C7" s="50"/>
      <c r="D7" s="37" t="s">
        <v>190</v>
      </c>
      <c r="E7" s="50"/>
      <c r="F7" s="37" t="s">
        <v>161</v>
      </c>
      <c r="G7" s="50"/>
      <c r="H7" s="37" t="s">
        <v>162</v>
      </c>
      <c r="I7" s="50"/>
      <c r="J7" s="37" t="s">
        <v>98</v>
      </c>
      <c r="K7" s="50"/>
      <c r="L7" s="37" t="s">
        <v>146</v>
      </c>
      <c r="M7" s="50"/>
      <c r="N7" s="37" t="s">
        <v>161</v>
      </c>
      <c r="O7" s="50"/>
      <c r="P7" s="37" t="s">
        <v>162</v>
      </c>
      <c r="Q7" s="50"/>
      <c r="R7" s="37" t="s">
        <v>98</v>
      </c>
      <c r="T7" s="38" t="s">
        <v>146</v>
      </c>
    </row>
    <row r="8" spans="1:20" ht="18.75" x14ac:dyDescent="0.45">
      <c r="A8" s="98" t="s">
        <v>63</v>
      </c>
      <c r="B8" s="98"/>
      <c r="C8" s="50"/>
      <c r="D8" s="50">
        <v>0</v>
      </c>
      <c r="E8" s="50"/>
      <c r="F8" s="42">
        <v>-45654166399</v>
      </c>
      <c r="G8" s="50"/>
      <c r="H8" s="42">
        <v>0</v>
      </c>
      <c r="I8" s="50"/>
      <c r="J8" s="42">
        <v>-45654166399</v>
      </c>
      <c r="K8" s="50"/>
      <c r="L8" s="51">
        <f>-J8/درآمد!$F$12</f>
        <v>2.3020930585493839E-2</v>
      </c>
      <c r="M8" s="50"/>
      <c r="N8" s="99">
        <v>1386656019019</v>
      </c>
      <c r="O8" s="99"/>
      <c r="P8" s="42">
        <v>985539015557</v>
      </c>
      <c r="Q8" s="50"/>
      <c r="R8" s="42">
        <f>N8+P8</f>
        <v>2372195034576</v>
      </c>
      <c r="T8" s="51">
        <f>R8/درآمد!$F$12</f>
        <v>1.1961698467770823</v>
      </c>
    </row>
    <row r="9" spans="1:20" ht="18.75" x14ac:dyDescent="0.45">
      <c r="A9" s="98" t="s">
        <v>64</v>
      </c>
      <c r="B9" s="98"/>
      <c r="C9" s="50"/>
      <c r="D9" s="50">
        <v>0</v>
      </c>
      <c r="E9" s="50"/>
      <c r="F9" s="42">
        <v>0</v>
      </c>
      <c r="G9" s="50"/>
      <c r="H9" s="42">
        <v>430030036912</v>
      </c>
      <c r="I9" s="50"/>
      <c r="J9" s="42">
        <v>430030036912</v>
      </c>
      <c r="K9" s="50"/>
      <c r="L9" s="51">
        <f>-J9/درآمد!$F$12</f>
        <v>-0.21684092406614056</v>
      </c>
      <c r="M9" s="50"/>
      <c r="N9" s="99">
        <v>0</v>
      </c>
      <c r="O9" s="99"/>
      <c r="P9" s="42">
        <v>663021120134</v>
      </c>
      <c r="Q9" s="50"/>
      <c r="R9" s="42">
        <f>N9+P9</f>
        <v>663021120134</v>
      </c>
      <c r="T9" s="51">
        <f>R9/درآمد!$F$12</f>
        <v>0.3343257447726723</v>
      </c>
    </row>
    <row r="10" spans="1:20" ht="19.5" thickBot="1" x14ac:dyDescent="0.5">
      <c r="A10" s="52"/>
      <c r="B10" s="52"/>
      <c r="C10" s="50"/>
      <c r="D10" s="52"/>
      <c r="E10" s="50"/>
      <c r="F10" s="53">
        <f>SUM(F8:F9)</f>
        <v>-45654166399</v>
      </c>
      <c r="G10" s="50"/>
      <c r="H10" s="52"/>
      <c r="I10" s="50"/>
      <c r="J10" s="53">
        <f>SUM(J8:J9)</f>
        <v>384375870513</v>
      </c>
      <c r="K10" s="50"/>
      <c r="L10" s="54">
        <f>SUM(L8:L9)</f>
        <v>-0.19381999348064671</v>
      </c>
      <c r="M10" s="50"/>
      <c r="N10" s="53">
        <f>SUM(N8:O9)</f>
        <v>1386656019019</v>
      </c>
      <c r="O10" s="50"/>
      <c r="P10" s="52">
        <v>0</v>
      </c>
      <c r="Q10" s="50"/>
      <c r="R10" s="53">
        <f>SUM(R8:R9)</f>
        <v>3035216154710</v>
      </c>
      <c r="T10" s="54">
        <f>SUM(T8:T9)</f>
        <v>1.5304955915497547</v>
      </c>
    </row>
    <row r="11" spans="1:20" ht="19.5" thickTop="1" x14ac:dyDescent="0.45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</row>
    <row r="12" spans="1:20" ht="18.75" x14ac:dyDescent="0.4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</row>
    <row r="13" spans="1:20" ht="18.75" x14ac:dyDescent="0.45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</row>
    <row r="14" spans="1:20" ht="18.75" x14ac:dyDescent="0.45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</row>
    <row r="15" spans="1:20" ht="18.75" x14ac:dyDescent="0.45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</row>
    <row r="16" spans="1:20" ht="18.75" x14ac:dyDescent="0.45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</row>
    <row r="17" spans="1:18" ht="18.75" x14ac:dyDescent="0.45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</row>
  </sheetData>
  <mergeCells count="11">
    <mergeCell ref="A1:R1"/>
    <mergeCell ref="A2:R2"/>
    <mergeCell ref="A3:R3"/>
    <mergeCell ref="B5:R5"/>
    <mergeCell ref="D6:J6"/>
    <mergeCell ref="L6:R6"/>
    <mergeCell ref="A7:B7"/>
    <mergeCell ref="A8:B8"/>
    <mergeCell ref="N8:O8"/>
    <mergeCell ref="A9:B9"/>
    <mergeCell ref="N9:O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97"/>
  <sheetViews>
    <sheetView rightToLeft="1" workbookViewId="0">
      <selection activeCell="M17" sqref="M17"/>
    </sheetView>
  </sheetViews>
  <sheetFormatPr defaultRowHeight="15.75" x14ac:dyDescent="0.4"/>
  <cols>
    <col min="1" max="1" width="7.7109375" style="10" customWidth="1"/>
    <col min="2" max="2" width="5.140625" style="10" customWidth="1"/>
    <col min="3" max="3" width="1.28515625" style="10" customWidth="1"/>
    <col min="4" max="4" width="13" style="10" customWidth="1"/>
    <col min="5" max="5" width="1.28515625" style="10" customWidth="1"/>
    <col min="6" max="6" width="14.28515625" style="10" customWidth="1"/>
    <col min="7" max="7" width="1.28515625" style="10" customWidth="1"/>
    <col min="8" max="8" width="13" style="10" customWidth="1"/>
    <col min="9" max="9" width="1.28515625" style="10" customWidth="1"/>
    <col min="10" max="10" width="10.42578125" style="10" customWidth="1"/>
    <col min="11" max="11" width="9.140625" style="10" customWidth="1"/>
    <col min="12" max="12" width="1.28515625" style="10" customWidth="1"/>
    <col min="13" max="13" width="28.5703125" style="10" customWidth="1"/>
    <col min="14" max="14" width="1.28515625" style="10" customWidth="1"/>
    <col min="15" max="15" width="14.28515625" style="10" customWidth="1"/>
    <col min="16" max="16" width="1.28515625" style="10" customWidth="1"/>
    <col min="17" max="17" width="28.5703125" style="10" customWidth="1"/>
    <col min="18" max="18" width="0.28515625" style="10" customWidth="1"/>
    <col min="19" max="20" width="9.140625" style="10"/>
  </cols>
  <sheetData>
    <row r="1" spans="1:17" ht="29.1" customHeight="1" x14ac:dyDescent="0.4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 ht="21.75" customHeight="1" x14ac:dyDescent="0.4">
      <c r="A2" s="79" t="s">
        <v>141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ht="21.75" customHeight="1" x14ac:dyDescent="0.4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17" ht="14.45" customHeight="1" x14ac:dyDescent="0.4"/>
    <row r="5" spans="1:17" ht="14.45" customHeight="1" x14ac:dyDescent="0.4">
      <c r="A5" s="4" t="s">
        <v>191</v>
      </c>
      <c r="B5" s="81" t="s">
        <v>192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6" spans="1:17" ht="29.1" customHeight="1" x14ac:dyDescent="0.4">
      <c r="M6" s="100" t="s">
        <v>193</v>
      </c>
      <c r="Q6" s="100" t="s">
        <v>194</v>
      </c>
    </row>
    <row r="7" spans="1:17" ht="14.45" customHeight="1" x14ac:dyDescent="0.4">
      <c r="A7" s="82" t="s">
        <v>195</v>
      </c>
      <c r="B7" s="82"/>
      <c r="D7" s="5" t="s">
        <v>196</v>
      </c>
      <c r="F7" s="5" t="s">
        <v>197</v>
      </c>
      <c r="H7" s="5" t="s">
        <v>109</v>
      </c>
      <c r="J7" s="82" t="s">
        <v>198</v>
      </c>
      <c r="K7" s="82"/>
      <c r="M7" s="100"/>
      <c r="O7" s="5" t="s">
        <v>199</v>
      </c>
      <c r="Q7" s="100"/>
    </row>
    <row r="8" spans="1:17" ht="14.45" customHeight="1" x14ac:dyDescent="0.4">
      <c r="A8" s="83" t="s">
        <v>200</v>
      </c>
      <c r="B8" s="104"/>
      <c r="D8" s="83" t="s">
        <v>201</v>
      </c>
      <c r="F8" s="6" t="s">
        <v>202</v>
      </c>
      <c r="H8" s="11"/>
      <c r="J8" s="11"/>
      <c r="K8" s="11"/>
      <c r="M8" s="11"/>
      <c r="O8" s="11"/>
      <c r="Q8" s="11"/>
    </row>
    <row r="9" spans="1:17" ht="14.45" customHeight="1" x14ac:dyDescent="0.4">
      <c r="A9" s="82"/>
      <c r="B9" s="82"/>
      <c r="D9" s="82"/>
      <c r="F9" s="6" t="s">
        <v>203</v>
      </c>
    </row>
    <row r="10" spans="1:17" ht="14.45" customHeight="1" x14ac:dyDescent="0.4">
      <c r="A10" s="83" t="s">
        <v>200</v>
      </c>
      <c r="B10" s="104"/>
      <c r="D10" s="83" t="s">
        <v>204</v>
      </c>
      <c r="F10" s="6" t="s">
        <v>202</v>
      </c>
    </row>
    <row r="11" spans="1:17" ht="14.45" customHeight="1" x14ac:dyDescent="0.4">
      <c r="A11" s="82"/>
      <c r="B11" s="82"/>
      <c r="D11" s="82"/>
      <c r="F11" s="6" t="s">
        <v>205</v>
      </c>
    </row>
    <row r="12" spans="1:17" ht="65.45" customHeight="1" x14ac:dyDescent="0.4">
      <c r="A12" s="101" t="s">
        <v>206</v>
      </c>
      <c r="B12" s="101"/>
      <c r="D12" s="9" t="s">
        <v>207</v>
      </c>
      <c r="F12" s="6" t="s">
        <v>208</v>
      </c>
    </row>
    <row r="13" spans="1:17" ht="14.45" customHeight="1" x14ac:dyDescent="0.4">
      <c r="A13" s="101" t="s">
        <v>209</v>
      </c>
      <c r="B13" s="102"/>
      <c r="D13" s="101" t="s">
        <v>209</v>
      </c>
      <c r="F13" s="6" t="s">
        <v>210</v>
      </c>
    </row>
    <row r="14" spans="1:17" ht="14.45" customHeight="1" x14ac:dyDescent="0.4">
      <c r="A14" s="103"/>
      <c r="B14" s="103"/>
      <c r="D14" s="103"/>
      <c r="F14" s="6" t="s">
        <v>211</v>
      </c>
    </row>
    <row r="15" spans="1:17" ht="14.45" customHeight="1" x14ac:dyDescent="0.4">
      <c r="A15" s="103"/>
      <c r="B15" s="103"/>
      <c r="D15" s="103"/>
      <c r="F15" s="6" t="s">
        <v>212</v>
      </c>
    </row>
    <row r="16" spans="1:17" ht="14.45" customHeight="1" x14ac:dyDescent="0.4">
      <c r="A16" s="100"/>
      <c r="B16" s="100"/>
      <c r="D16" s="100"/>
      <c r="F16" s="6" t="s">
        <v>213</v>
      </c>
    </row>
    <row r="17" spans="1:10" ht="14.45" customHeight="1" x14ac:dyDescent="0.4">
      <c r="A17" s="11"/>
      <c r="B17" s="11"/>
      <c r="D17" s="11"/>
      <c r="F17" s="11"/>
    </row>
    <row r="18" spans="1:10" ht="14.45" customHeight="1" x14ac:dyDescent="0.4">
      <c r="A18" s="82" t="s">
        <v>214</v>
      </c>
      <c r="B18" s="82"/>
      <c r="C18" s="82"/>
      <c r="D18" s="82"/>
      <c r="E18" s="82"/>
      <c r="F18" s="82"/>
      <c r="G18" s="82"/>
      <c r="H18" s="82"/>
      <c r="I18" s="82"/>
      <c r="J18" s="82"/>
    </row>
    <row r="19" spans="1:10" ht="14.45" customHeight="1" x14ac:dyDescent="0.4">
      <c r="A19" s="11"/>
      <c r="B19" s="11"/>
      <c r="C19" s="11"/>
      <c r="D19" s="11"/>
      <c r="E19" s="11"/>
      <c r="F19" s="11"/>
      <c r="G19" s="11"/>
      <c r="H19" s="11"/>
      <c r="I19" s="11"/>
      <c r="J19" s="11"/>
    </row>
    <row r="20" spans="1:10" ht="14.45" customHeight="1" x14ac:dyDescent="0.4"/>
    <row r="21" spans="1:10" ht="14.45" customHeight="1" x14ac:dyDescent="0.4"/>
    <row r="22" spans="1:10" ht="14.45" customHeight="1" x14ac:dyDescent="0.4"/>
    <row r="23" spans="1:10" ht="14.45" customHeight="1" x14ac:dyDescent="0.4"/>
    <row r="24" spans="1:10" ht="14.45" customHeight="1" x14ac:dyDescent="0.4"/>
    <row r="25" spans="1:10" ht="14.45" customHeight="1" x14ac:dyDescent="0.4"/>
    <row r="26" spans="1:10" ht="14.45" customHeight="1" x14ac:dyDescent="0.4"/>
    <row r="27" spans="1:10" ht="14.45" customHeight="1" x14ac:dyDescent="0.4"/>
    <row r="28" spans="1:10" ht="14.45" customHeight="1" x14ac:dyDescent="0.4"/>
    <row r="29" spans="1:10" ht="14.45" customHeight="1" x14ac:dyDescent="0.4"/>
    <row r="30" spans="1:10" ht="14.45" customHeight="1" x14ac:dyDescent="0.4"/>
    <row r="31" spans="1:10" ht="14.45" customHeight="1" x14ac:dyDescent="0.4"/>
    <row r="32" spans="1:10" ht="14.45" customHeight="1" x14ac:dyDescent="0.4"/>
    <row r="33" ht="14.45" customHeight="1" x14ac:dyDescent="0.4"/>
    <row r="34" ht="14.45" customHeight="1" x14ac:dyDescent="0.4"/>
    <row r="35" ht="14.45" customHeight="1" x14ac:dyDescent="0.4"/>
    <row r="36" ht="14.45" customHeight="1" x14ac:dyDescent="0.4"/>
    <row r="37" ht="14.45" customHeight="1" x14ac:dyDescent="0.4"/>
    <row r="38" ht="14.45" customHeight="1" x14ac:dyDescent="0.4"/>
    <row r="39" ht="14.45" customHeight="1" x14ac:dyDescent="0.4"/>
    <row r="40" ht="14.45" customHeight="1" x14ac:dyDescent="0.4"/>
    <row r="41" ht="14.45" customHeight="1" x14ac:dyDescent="0.4"/>
    <row r="42" ht="14.45" customHeight="1" x14ac:dyDescent="0.4"/>
    <row r="43" ht="14.45" customHeight="1" x14ac:dyDescent="0.4"/>
    <row r="44" ht="14.45" customHeight="1" x14ac:dyDescent="0.4"/>
    <row r="45" ht="14.45" customHeight="1" x14ac:dyDescent="0.4"/>
    <row r="46" ht="14.45" customHeight="1" x14ac:dyDescent="0.4"/>
    <row r="47" ht="14.45" customHeight="1" x14ac:dyDescent="0.4"/>
    <row r="48" ht="14.45" customHeight="1" x14ac:dyDescent="0.4"/>
    <row r="49" ht="14.45" customHeight="1" x14ac:dyDescent="0.4"/>
    <row r="50" ht="14.45" customHeight="1" x14ac:dyDescent="0.4"/>
    <row r="51" ht="14.45" customHeight="1" x14ac:dyDescent="0.4"/>
    <row r="52" ht="14.45" customHeight="1" x14ac:dyDescent="0.4"/>
    <row r="53" ht="14.45" customHeight="1" x14ac:dyDescent="0.4"/>
    <row r="54" ht="14.45" customHeight="1" x14ac:dyDescent="0.4"/>
    <row r="55" ht="14.45" customHeight="1" x14ac:dyDescent="0.4"/>
    <row r="56" ht="14.45" customHeight="1" x14ac:dyDescent="0.4"/>
    <row r="57" ht="14.45" customHeight="1" x14ac:dyDescent="0.4"/>
    <row r="58" ht="14.45" customHeight="1" x14ac:dyDescent="0.4"/>
    <row r="59" ht="14.45" customHeight="1" x14ac:dyDescent="0.4"/>
    <row r="60" ht="14.45" customHeight="1" x14ac:dyDescent="0.4"/>
    <row r="61" ht="14.45" customHeight="1" x14ac:dyDescent="0.4"/>
    <row r="62" ht="14.45" customHeight="1" x14ac:dyDescent="0.4"/>
    <row r="63" ht="14.45" customHeight="1" x14ac:dyDescent="0.4"/>
    <row r="64" ht="14.45" customHeight="1" x14ac:dyDescent="0.4"/>
    <row r="65" ht="14.45" customHeight="1" x14ac:dyDescent="0.4"/>
    <row r="66" ht="14.45" customHeight="1" x14ac:dyDescent="0.4"/>
    <row r="67" ht="14.45" customHeight="1" x14ac:dyDescent="0.4"/>
    <row r="68" ht="14.45" customHeight="1" x14ac:dyDescent="0.4"/>
    <row r="69" ht="14.45" customHeight="1" x14ac:dyDescent="0.4"/>
    <row r="70" ht="14.45" customHeight="1" x14ac:dyDescent="0.4"/>
    <row r="71" ht="14.45" customHeight="1" x14ac:dyDescent="0.4"/>
    <row r="72" ht="14.45" customHeight="1" x14ac:dyDescent="0.4"/>
    <row r="73" ht="14.45" customHeight="1" x14ac:dyDescent="0.4"/>
    <row r="74" ht="14.45" customHeight="1" x14ac:dyDescent="0.4"/>
    <row r="75" ht="14.45" customHeight="1" x14ac:dyDescent="0.4"/>
    <row r="76" ht="14.45" customHeight="1" x14ac:dyDescent="0.4"/>
    <row r="77" ht="14.45" customHeight="1" x14ac:dyDescent="0.4"/>
    <row r="78" ht="14.45" customHeight="1" x14ac:dyDescent="0.4"/>
    <row r="79" ht="14.45" customHeight="1" x14ac:dyDescent="0.4"/>
    <row r="80" ht="14.45" customHeight="1" x14ac:dyDescent="0.4"/>
    <row r="81" ht="14.45" customHeight="1" x14ac:dyDescent="0.4"/>
    <row r="82" ht="14.45" customHeight="1" x14ac:dyDescent="0.4"/>
    <row r="83" ht="14.45" customHeight="1" x14ac:dyDescent="0.4"/>
    <row r="84" ht="14.45" customHeight="1" x14ac:dyDescent="0.4"/>
    <row r="85" ht="14.45" customHeight="1" x14ac:dyDescent="0.4"/>
    <row r="86" ht="14.45" customHeight="1" x14ac:dyDescent="0.4"/>
    <row r="87" ht="14.45" customHeight="1" x14ac:dyDescent="0.4"/>
    <row r="88" ht="14.45" customHeight="1" x14ac:dyDescent="0.4"/>
    <row r="89" ht="14.45" customHeight="1" x14ac:dyDescent="0.4"/>
    <row r="90" ht="14.45" customHeight="1" x14ac:dyDescent="0.4"/>
    <row r="91" ht="14.45" customHeight="1" x14ac:dyDescent="0.4"/>
    <row r="92" ht="14.45" customHeight="1" x14ac:dyDescent="0.4"/>
    <row r="93" ht="14.45" customHeight="1" x14ac:dyDescent="0.4"/>
    <row r="94" ht="14.45" customHeight="1" x14ac:dyDescent="0.4"/>
    <row r="95" ht="14.45" customHeight="1" x14ac:dyDescent="0.4"/>
    <row r="96" ht="14.45" customHeight="1" x14ac:dyDescent="0.4"/>
    <row r="97" ht="14.45" customHeight="1" x14ac:dyDescent="0.4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14"/>
  <sheetViews>
    <sheetView rightToLeft="1" workbookViewId="0">
      <selection activeCell="D11" sqref="D11"/>
    </sheetView>
  </sheetViews>
  <sheetFormatPr defaultRowHeight="15.75" x14ac:dyDescent="0.4"/>
  <cols>
    <col min="1" max="1" width="5.140625" style="10" customWidth="1"/>
    <col min="2" max="2" width="41.5703125" style="10" customWidth="1"/>
    <col min="3" max="3" width="1.28515625" style="10" customWidth="1"/>
    <col min="4" max="4" width="19.42578125" style="10" customWidth="1"/>
    <col min="5" max="5" width="1.28515625" style="10" customWidth="1"/>
    <col min="6" max="6" width="19.42578125" style="10" customWidth="1"/>
    <col min="7" max="7" width="0.28515625" style="10" customWidth="1"/>
    <col min="8" max="8" width="9.140625" style="10"/>
  </cols>
  <sheetData>
    <row r="1" spans="1:6" ht="29.1" customHeight="1" x14ac:dyDescent="0.4">
      <c r="A1" s="79" t="s">
        <v>0</v>
      </c>
      <c r="B1" s="79"/>
      <c r="C1" s="79"/>
      <c r="D1" s="79"/>
      <c r="E1" s="79"/>
      <c r="F1" s="79"/>
    </row>
    <row r="2" spans="1:6" ht="21.75" customHeight="1" x14ac:dyDescent="0.4">
      <c r="A2" s="79" t="s">
        <v>141</v>
      </c>
      <c r="B2" s="79"/>
      <c r="C2" s="79"/>
      <c r="D2" s="79"/>
      <c r="E2" s="79"/>
      <c r="F2" s="79"/>
    </row>
    <row r="3" spans="1:6" ht="21.75" customHeight="1" x14ac:dyDescent="0.4">
      <c r="A3" s="79" t="s">
        <v>2</v>
      </c>
      <c r="B3" s="79"/>
      <c r="C3" s="79"/>
      <c r="D3" s="79"/>
      <c r="E3" s="79"/>
      <c r="F3" s="79"/>
    </row>
    <row r="4" spans="1:6" ht="14.45" customHeight="1" x14ac:dyDescent="0.4"/>
    <row r="5" spans="1:6" ht="29.1" customHeight="1" x14ac:dyDescent="0.4">
      <c r="A5" s="66" t="s">
        <v>273</v>
      </c>
      <c r="B5" s="81" t="s">
        <v>154</v>
      </c>
      <c r="C5" s="81"/>
      <c r="D5" s="81"/>
      <c r="E5" s="81"/>
      <c r="F5" s="81"/>
    </row>
    <row r="6" spans="1:6" ht="14.45" customHeight="1" x14ac:dyDescent="0.4">
      <c r="A6" s="18"/>
      <c r="B6" s="18"/>
      <c r="C6" s="18"/>
      <c r="D6" s="5" t="s">
        <v>157</v>
      </c>
      <c r="E6" s="18"/>
      <c r="F6" s="5" t="s">
        <v>9</v>
      </c>
    </row>
    <row r="7" spans="1:6" ht="14.45" customHeight="1" x14ac:dyDescent="0.4">
      <c r="A7" s="82" t="s">
        <v>154</v>
      </c>
      <c r="B7" s="82"/>
      <c r="C7" s="18"/>
      <c r="D7" s="6" t="s">
        <v>138</v>
      </c>
      <c r="E7" s="18"/>
      <c r="F7" s="6" t="s">
        <v>138</v>
      </c>
    </row>
    <row r="8" spans="1:6" ht="21.75" customHeight="1" x14ac:dyDescent="0.4">
      <c r="A8" s="84" t="s">
        <v>154</v>
      </c>
      <c r="B8" s="84"/>
      <c r="C8" s="18"/>
      <c r="D8" s="63">
        <v>1371921858</v>
      </c>
      <c r="E8" s="43"/>
      <c r="F8" s="63">
        <v>23630991865</v>
      </c>
    </row>
    <row r="9" spans="1:6" ht="21.75" customHeight="1" x14ac:dyDescent="0.4">
      <c r="A9" s="88" t="s">
        <v>219</v>
      </c>
      <c r="B9" s="88"/>
      <c r="C9" s="18"/>
      <c r="D9" s="65">
        <v>-18195854439</v>
      </c>
      <c r="E9" s="43"/>
      <c r="F9" s="65">
        <v>3010689408</v>
      </c>
    </row>
    <row r="10" spans="1:6" ht="21.75" customHeight="1" x14ac:dyDescent="0.4">
      <c r="A10" s="90" t="s">
        <v>98</v>
      </c>
      <c r="B10" s="90"/>
      <c r="C10" s="18"/>
      <c r="D10" s="62">
        <f>SUM(D8:D9)</f>
        <v>-16823932581</v>
      </c>
      <c r="E10" s="43"/>
      <c r="F10" s="62">
        <f>SUM(F8:F9)</f>
        <v>26641681273</v>
      </c>
    </row>
    <row r="11" spans="1:6" x14ac:dyDescent="0.4">
      <c r="A11" s="18"/>
      <c r="B11" s="18"/>
      <c r="C11" s="18"/>
      <c r="D11" s="43"/>
      <c r="E11" s="43"/>
      <c r="F11" s="43"/>
    </row>
    <row r="12" spans="1:6" x14ac:dyDescent="0.4">
      <c r="A12" s="18"/>
      <c r="B12" s="18"/>
      <c r="C12" s="18"/>
      <c r="D12" s="43"/>
      <c r="E12" s="43"/>
      <c r="F12" s="43"/>
    </row>
    <row r="13" spans="1:6" x14ac:dyDescent="0.4">
      <c r="A13" s="18"/>
      <c r="B13" s="18"/>
      <c r="C13" s="18"/>
      <c r="D13" s="18"/>
      <c r="E13" s="18"/>
      <c r="F13" s="18"/>
    </row>
    <row r="14" spans="1:6" x14ac:dyDescent="0.4">
      <c r="A14" s="18"/>
      <c r="B14" s="18"/>
      <c r="C14" s="18"/>
      <c r="D14" s="18"/>
      <c r="E14" s="18"/>
      <c r="F14" s="18"/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22"/>
  <sheetViews>
    <sheetView rightToLeft="1" workbookViewId="0">
      <selection activeCell="C15" sqref="C15"/>
    </sheetView>
  </sheetViews>
  <sheetFormatPr defaultRowHeight="15.75" x14ac:dyDescent="0.4"/>
  <cols>
    <col min="1" max="1" width="25.85546875" style="10" bestFit="1" customWidth="1"/>
    <col min="2" max="2" width="1.28515625" style="10" customWidth="1"/>
    <col min="3" max="3" width="16.85546875" style="10" customWidth="1"/>
    <col min="4" max="4" width="1.28515625" style="10" customWidth="1"/>
    <col min="5" max="5" width="28.140625" style="10" bestFit="1" customWidth="1"/>
    <col min="6" max="6" width="1.28515625" style="10" customWidth="1"/>
    <col min="7" max="7" width="18.85546875" style="10" bestFit="1" customWidth="1"/>
    <col min="8" max="8" width="1.28515625" style="10" customWidth="1"/>
    <col min="9" max="9" width="19" style="10" bestFit="1" customWidth="1"/>
    <col min="10" max="10" width="1.28515625" style="10" customWidth="1"/>
    <col min="11" max="11" width="13.7109375" style="10" bestFit="1" customWidth="1"/>
    <col min="12" max="12" width="1.28515625" style="10" customWidth="1"/>
    <col min="13" max="13" width="20" style="10" bestFit="1" customWidth="1"/>
    <col min="14" max="14" width="1.28515625" style="10" customWidth="1"/>
    <col min="15" max="15" width="19" style="10" bestFit="1" customWidth="1"/>
    <col min="16" max="16" width="1.28515625" style="10" customWidth="1"/>
    <col min="17" max="17" width="15" style="10" bestFit="1" customWidth="1"/>
    <col min="18" max="18" width="1.28515625" style="10" customWidth="1"/>
    <col min="19" max="19" width="20" style="10" bestFit="1" customWidth="1"/>
    <col min="20" max="20" width="0.28515625" style="10" customWidth="1"/>
    <col min="21" max="23" width="9.140625" style="10"/>
  </cols>
  <sheetData>
    <row r="1" spans="1:19" ht="29.1" customHeight="1" x14ac:dyDescent="0.4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1:19" ht="21.75" customHeight="1" x14ac:dyDescent="0.4">
      <c r="A2" s="79" t="s">
        <v>141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pans="1:19" ht="21.75" customHeight="1" x14ac:dyDescent="0.4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</row>
    <row r="4" spans="1:19" ht="14.45" customHeight="1" x14ac:dyDescent="0.4"/>
    <row r="5" spans="1:19" ht="14.45" customHeight="1" x14ac:dyDescent="0.4">
      <c r="A5" s="81" t="s">
        <v>160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</row>
    <row r="6" spans="1:19" ht="14.45" customHeight="1" x14ac:dyDescent="0.4">
      <c r="A6" s="82" t="s">
        <v>100</v>
      </c>
      <c r="B6" s="12"/>
      <c r="C6" s="82" t="s">
        <v>220</v>
      </c>
      <c r="D6" s="82"/>
      <c r="E6" s="82"/>
      <c r="F6" s="82"/>
      <c r="G6" s="82"/>
      <c r="H6" s="12"/>
      <c r="I6" s="82" t="s">
        <v>157</v>
      </c>
      <c r="J6" s="82"/>
      <c r="K6" s="82"/>
      <c r="L6" s="82"/>
      <c r="M6" s="82"/>
      <c r="N6" s="12"/>
      <c r="O6" s="82" t="s">
        <v>158</v>
      </c>
      <c r="P6" s="82"/>
      <c r="Q6" s="82"/>
      <c r="R6" s="82"/>
      <c r="S6" s="82"/>
    </row>
    <row r="7" spans="1:19" ht="29.1" customHeight="1" x14ac:dyDescent="0.4">
      <c r="A7" s="82"/>
      <c r="B7" s="12"/>
      <c r="C7" s="9" t="s">
        <v>221</v>
      </c>
      <c r="D7" s="13"/>
      <c r="E7" s="9" t="s">
        <v>222</v>
      </c>
      <c r="F7" s="13"/>
      <c r="G7" s="9" t="s">
        <v>223</v>
      </c>
      <c r="H7" s="12"/>
      <c r="I7" s="9" t="s">
        <v>224</v>
      </c>
      <c r="J7" s="13"/>
      <c r="K7" s="9" t="s">
        <v>225</v>
      </c>
      <c r="L7" s="13"/>
      <c r="M7" s="9" t="s">
        <v>226</v>
      </c>
      <c r="N7" s="12"/>
      <c r="O7" s="9" t="s">
        <v>224</v>
      </c>
      <c r="P7" s="13"/>
      <c r="Q7" s="9" t="s">
        <v>225</v>
      </c>
      <c r="R7" s="13"/>
      <c r="S7" s="9" t="s">
        <v>226</v>
      </c>
    </row>
    <row r="8" spans="1:19" ht="21.75" customHeight="1" x14ac:dyDescent="0.4">
      <c r="A8" s="28" t="s">
        <v>58</v>
      </c>
      <c r="B8" s="12"/>
      <c r="C8" s="28" t="s">
        <v>227</v>
      </c>
      <c r="D8" s="12"/>
      <c r="E8" s="14">
        <v>350000000</v>
      </c>
      <c r="F8" s="12"/>
      <c r="G8" s="14">
        <v>1500</v>
      </c>
      <c r="H8" s="12"/>
      <c r="I8" s="14">
        <v>525000000000</v>
      </c>
      <c r="J8" s="12"/>
      <c r="K8" s="14">
        <v>0</v>
      </c>
      <c r="L8" s="12"/>
      <c r="M8" s="14">
        <v>525000000000</v>
      </c>
      <c r="N8" s="12"/>
      <c r="O8" s="14">
        <v>525000000000</v>
      </c>
      <c r="P8" s="12"/>
      <c r="Q8" s="14">
        <v>0</v>
      </c>
      <c r="R8" s="12"/>
      <c r="S8" s="14">
        <v>525000000000</v>
      </c>
    </row>
    <row r="9" spans="1:19" ht="21.75" customHeight="1" x14ac:dyDescent="0.4">
      <c r="A9" s="29" t="s">
        <v>81</v>
      </c>
      <c r="B9" s="12"/>
      <c r="C9" s="29" t="s">
        <v>228</v>
      </c>
      <c r="D9" s="12"/>
      <c r="E9" s="15">
        <v>100000000</v>
      </c>
      <c r="F9" s="12"/>
      <c r="G9" s="15">
        <v>180</v>
      </c>
      <c r="H9" s="12"/>
      <c r="I9" s="15">
        <v>0</v>
      </c>
      <c r="J9" s="12"/>
      <c r="K9" s="15">
        <v>0</v>
      </c>
      <c r="L9" s="12"/>
      <c r="M9" s="15">
        <v>0</v>
      </c>
      <c r="N9" s="12"/>
      <c r="O9" s="15">
        <v>18000000000</v>
      </c>
      <c r="P9" s="12"/>
      <c r="Q9" s="15">
        <v>2101633394</v>
      </c>
      <c r="R9" s="12"/>
      <c r="S9" s="15">
        <v>15898366606</v>
      </c>
    </row>
    <row r="10" spans="1:19" ht="21.75" customHeight="1" x14ac:dyDescent="0.4">
      <c r="A10" s="29" t="s">
        <v>37</v>
      </c>
      <c r="B10" s="12"/>
      <c r="C10" s="29" t="s">
        <v>229</v>
      </c>
      <c r="D10" s="12"/>
      <c r="E10" s="15">
        <v>17200000</v>
      </c>
      <c r="F10" s="12"/>
      <c r="G10" s="15">
        <v>1000</v>
      </c>
      <c r="H10" s="12"/>
      <c r="I10" s="15">
        <v>17200000000</v>
      </c>
      <c r="J10" s="12"/>
      <c r="K10" s="15">
        <v>2234564958</v>
      </c>
      <c r="L10" s="12"/>
      <c r="M10" s="15">
        <v>14965435042</v>
      </c>
      <c r="N10" s="12"/>
      <c r="O10" s="15">
        <v>17200000000</v>
      </c>
      <c r="P10" s="12"/>
      <c r="Q10" s="15">
        <v>2234564958</v>
      </c>
      <c r="R10" s="12"/>
      <c r="S10" s="15">
        <v>14965435042</v>
      </c>
    </row>
    <row r="11" spans="1:19" ht="21.75" customHeight="1" x14ac:dyDescent="0.4">
      <c r="A11" s="29" t="s">
        <v>65</v>
      </c>
      <c r="B11" s="12"/>
      <c r="C11" s="29" t="s">
        <v>230</v>
      </c>
      <c r="D11" s="12"/>
      <c r="E11" s="15">
        <v>22000000</v>
      </c>
      <c r="F11" s="12"/>
      <c r="G11" s="15">
        <v>1350</v>
      </c>
      <c r="H11" s="12"/>
      <c r="I11" s="15">
        <v>29700000000</v>
      </c>
      <c r="J11" s="12"/>
      <c r="K11" s="15">
        <v>3827684964</v>
      </c>
      <c r="L11" s="12"/>
      <c r="M11" s="15">
        <v>25872315036</v>
      </c>
      <c r="N11" s="12"/>
      <c r="O11" s="15">
        <v>29700000000</v>
      </c>
      <c r="P11" s="12"/>
      <c r="Q11" s="15">
        <v>3827684964</v>
      </c>
      <c r="R11" s="12"/>
      <c r="S11" s="15">
        <v>25872315036</v>
      </c>
    </row>
    <row r="12" spans="1:19" ht="21.75" customHeight="1" x14ac:dyDescent="0.4">
      <c r="A12" s="29" t="s">
        <v>39</v>
      </c>
      <c r="B12" s="12"/>
      <c r="C12" s="29" t="s">
        <v>231</v>
      </c>
      <c r="D12" s="12"/>
      <c r="E12" s="15">
        <v>37000000</v>
      </c>
      <c r="F12" s="12"/>
      <c r="G12" s="15">
        <v>2260</v>
      </c>
      <c r="H12" s="12"/>
      <c r="I12" s="15">
        <v>0</v>
      </c>
      <c r="J12" s="12"/>
      <c r="K12" s="15">
        <v>0</v>
      </c>
      <c r="L12" s="12"/>
      <c r="M12" s="15">
        <v>0</v>
      </c>
      <c r="N12" s="12"/>
      <c r="O12" s="15">
        <v>83620000000</v>
      </c>
      <c r="P12" s="12"/>
      <c r="Q12" s="15">
        <v>2229866667</v>
      </c>
      <c r="R12" s="12"/>
      <c r="S12" s="15">
        <v>81390133333</v>
      </c>
    </row>
    <row r="13" spans="1:19" ht="21.75" customHeight="1" x14ac:dyDescent="0.4">
      <c r="A13" s="30" t="s">
        <v>25</v>
      </c>
      <c r="B13" s="12"/>
      <c r="C13" s="30" t="s">
        <v>232</v>
      </c>
      <c r="D13" s="12"/>
      <c r="E13" s="16">
        <v>50000000</v>
      </c>
      <c r="F13" s="12"/>
      <c r="G13" s="16">
        <v>340</v>
      </c>
      <c r="H13" s="12"/>
      <c r="I13" s="16">
        <v>0</v>
      </c>
      <c r="J13" s="12"/>
      <c r="K13" s="16">
        <v>0</v>
      </c>
      <c r="L13" s="12"/>
      <c r="M13" s="16">
        <v>0</v>
      </c>
      <c r="N13" s="12"/>
      <c r="O13" s="16">
        <v>17000000000</v>
      </c>
      <c r="P13" s="12"/>
      <c r="Q13" s="16">
        <v>1847374847</v>
      </c>
      <c r="R13" s="12"/>
      <c r="S13" s="16">
        <v>15152625153</v>
      </c>
    </row>
    <row r="14" spans="1:19" ht="21.75" customHeight="1" x14ac:dyDescent="0.4">
      <c r="A14" s="7" t="s">
        <v>98</v>
      </c>
      <c r="B14" s="12"/>
      <c r="C14" s="17"/>
      <c r="D14" s="12"/>
      <c r="E14" s="17"/>
      <c r="F14" s="12"/>
      <c r="G14" s="17"/>
      <c r="H14" s="12"/>
      <c r="I14" s="17">
        <f>SUM(I8:I13)</f>
        <v>571900000000</v>
      </c>
      <c r="J14" s="12"/>
      <c r="K14" s="17">
        <f>SUM(K8:K13)</f>
        <v>6062249922</v>
      </c>
      <c r="L14" s="12"/>
      <c r="M14" s="17">
        <f>SUM(M8:M13)</f>
        <v>565837750078</v>
      </c>
      <c r="N14" s="12"/>
      <c r="O14" s="17">
        <f>SUM(O8:O13)</f>
        <v>690520000000</v>
      </c>
      <c r="P14" s="12"/>
      <c r="Q14" s="17">
        <f>SUM(Q8:Q13)</f>
        <v>12241124830</v>
      </c>
      <c r="R14" s="12"/>
      <c r="S14" s="17">
        <f>SUM(S8:S13)</f>
        <v>678278875170</v>
      </c>
    </row>
    <row r="15" spans="1:19" x14ac:dyDescent="0.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x14ac:dyDescent="0.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x14ac:dyDescent="0.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x14ac:dyDescent="0.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x14ac:dyDescent="0.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x14ac:dyDescent="0.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x14ac:dyDescent="0.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x14ac:dyDescent="0.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I25" sqref="I25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21.75" customHeight="1" x14ac:dyDescent="0.2">
      <c r="A2" s="79" t="s">
        <v>141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21.75" customHeight="1" x14ac:dyDescent="0.2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4.45" customHeight="1" x14ac:dyDescent="0.2"/>
    <row r="5" spans="1:11" ht="14.45" customHeight="1" x14ac:dyDescent="0.2">
      <c r="A5" s="81" t="s">
        <v>186</v>
      </c>
      <c r="B5" s="81"/>
      <c r="C5" s="81"/>
      <c r="D5" s="81"/>
      <c r="E5" s="81"/>
      <c r="F5" s="81"/>
      <c r="G5" s="81"/>
      <c r="H5" s="81"/>
      <c r="I5" s="81"/>
      <c r="J5" s="81"/>
      <c r="K5" s="81"/>
    </row>
    <row r="6" spans="1:11" ht="14.45" customHeight="1" x14ac:dyDescent="0.2">
      <c r="I6" s="1" t="s">
        <v>157</v>
      </c>
      <c r="K6" s="1" t="s">
        <v>158</v>
      </c>
    </row>
    <row r="7" spans="1:11" ht="36" customHeight="1" x14ac:dyDescent="0.2">
      <c r="A7" s="1" t="s">
        <v>233</v>
      </c>
      <c r="C7" s="2" t="s">
        <v>234</v>
      </c>
      <c r="E7" s="2" t="s">
        <v>235</v>
      </c>
      <c r="G7" s="2" t="s">
        <v>236</v>
      </c>
      <c r="I7" s="3" t="s">
        <v>237</v>
      </c>
      <c r="K7" s="3" t="s">
        <v>237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V7"/>
  <sheetViews>
    <sheetView rightToLeft="1" workbookViewId="0">
      <selection activeCell="K23" sqref="K23"/>
    </sheetView>
  </sheetViews>
  <sheetFormatPr defaultRowHeight="15.75" x14ac:dyDescent="0.4"/>
  <cols>
    <col min="1" max="1" width="39" style="10" customWidth="1"/>
    <col min="2" max="2" width="1.28515625" style="10" customWidth="1"/>
    <col min="3" max="3" width="16.85546875" style="10" customWidth="1"/>
    <col min="4" max="4" width="1.28515625" style="10" customWidth="1"/>
    <col min="5" max="5" width="15.5703125" style="10" customWidth="1"/>
    <col min="6" max="6" width="1.28515625" style="10" customWidth="1"/>
    <col min="7" max="7" width="20.7109375" style="10" customWidth="1"/>
    <col min="8" max="8" width="1.28515625" style="10" customWidth="1"/>
    <col min="9" max="9" width="14.28515625" style="10" customWidth="1"/>
    <col min="10" max="10" width="1.28515625" style="10" customWidth="1"/>
    <col min="11" max="11" width="10.42578125" style="10" customWidth="1"/>
    <col min="12" max="12" width="1.28515625" style="10" customWidth="1"/>
    <col min="13" max="13" width="15.5703125" style="10" customWidth="1"/>
    <col min="14" max="14" width="1.28515625" style="10" customWidth="1"/>
    <col min="15" max="15" width="14.28515625" style="10" customWidth="1"/>
    <col min="16" max="16" width="1.28515625" style="10" customWidth="1"/>
    <col min="17" max="17" width="10.42578125" style="10" customWidth="1"/>
    <col min="18" max="18" width="1.28515625" style="10" customWidth="1"/>
    <col min="19" max="19" width="15.5703125" style="10" customWidth="1"/>
    <col min="20" max="20" width="0.28515625" style="10" customWidth="1"/>
    <col min="21" max="22" width="9.140625" style="10"/>
  </cols>
  <sheetData>
    <row r="1" spans="1:19" ht="29.1" customHeight="1" x14ac:dyDescent="0.4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1:19" ht="21.75" customHeight="1" x14ac:dyDescent="0.4">
      <c r="A2" s="79" t="s">
        <v>141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pans="1:19" ht="21.75" customHeight="1" x14ac:dyDescent="0.4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</row>
    <row r="4" spans="1:19" ht="14.45" customHeight="1" x14ac:dyDescent="0.4"/>
    <row r="5" spans="1:19" ht="14.45" customHeight="1" x14ac:dyDescent="0.4">
      <c r="A5" s="81" t="s">
        <v>238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</row>
    <row r="6" spans="1:19" ht="14.45" customHeight="1" x14ac:dyDescent="0.4">
      <c r="A6" s="82" t="s">
        <v>144</v>
      </c>
      <c r="I6" s="82" t="s">
        <v>157</v>
      </c>
      <c r="J6" s="82"/>
      <c r="K6" s="82"/>
      <c r="L6" s="82"/>
      <c r="M6" s="82"/>
      <c r="O6" s="82" t="s">
        <v>158</v>
      </c>
      <c r="P6" s="82"/>
      <c r="Q6" s="82"/>
      <c r="R6" s="82"/>
      <c r="S6" s="82"/>
    </row>
    <row r="7" spans="1:19" ht="29.1" customHeight="1" x14ac:dyDescent="0.4">
      <c r="A7" s="82"/>
      <c r="C7" s="8" t="s">
        <v>239</v>
      </c>
      <c r="E7" s="8" t="s">
        <v>125</v>
      </c>
      <c r="G7" s="8" t="s">
        <v>240</v>
      </c>
      <c r="I7" s="9" t="s">
        <v>241</v>
      </c>
      <c r="J7" s="11"/>
      <c r="K7" s="9" t="s">
        <v>225</v>
      </c>
      <c r="L7" s="11"/>
      <c r="M7" s="9" t="s">
        <v>242</v>
      </c>
      <c r="O7" s="9" t="s">
        <v>241</v>
      </c>
      <c r="P7" s="11"/>
      <c r="Q7" s="9" t="s">
        <v>225</v>
      </c>
      <c r="R7" s="11"/>
      <c r="S7" s="9" t="s">
        <v>242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27"/>
  <sheetViews>
    <sheetView rightToLeft="1" workbookViewId="0">
      <selection activeCell="C21" sqref="C21"/>
    </sheetView>
  </sheetViews>
  <sheetFormatPr defaultRowHeight="15.75" x14ac:dyDescent="0.4"/>
  <cols>
    <col min="1" max="1" width="26.28515625" style="10" customWidth="1"/>
    <col min="2" max="2" width="1.28515625" style="10" customWidth="1"/>
    <col min="3" max="3" width="17" style="10" customWidth="1"/>
    <col min="4" max="4" width="1.28515625" style="10" customWidth="1"/>
    <col min="5" max="5" width="15.28515625" style="10" customWidth="1"/>
    <col min="6" max="6" width="1.28515625" style="10" customWidth="1"/>
    <col min="7" max="7" width="16.85546875" style="10" customWidth="1"/>
    <col min="8" max="8" width="1.28515625" style="10" customWidth="1"/>
    <col min="9" max="9" width="18.28515625" style="10" customWidth="1"/>
    <col min="10" max="10" width="1.28515625" style="10" customWidth="1"/>
    <col min="11" max="11" width="15.140625" style="10" customWidth="1"/>
    <col min="12" max="12" width="1.28515625" style="10" customWidth="1"/>
    <col min="13" max="13" width="18.5703125" style="10" customWidth="1"/>
    <col min="14" max="14" width="0.28515625" style="10" customWidth="1"/>
    <col min="15" max="17" width="9.140625" style="10"/>
  </cols>
  <sheetData>
    <row r="1" spans="1:13" ht="29.1" customHeight="1" x14ac:dyDescent="0.4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21.75" customHeight="1" x14ac:dyDescent="0.4">
      <c r="A2" s="79" t="s">
        <v>141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ht="21.75" customHeight="1" x14ac:dyDescent="0.4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3" ht="14.45" customHeight="1" x14ac:dyDescent="0.4"/>
    <row r="5" spans="1:13" ht="14.45" customHeight="1" x14ac:dyDescent="0.4">
      <c r="A5" s="81" t="s">
        <v>243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</row>
    <row r="6" spans="1:13" ht="14.45" customHeight="1" x14ac:dyDescent="0.4">
      <c r="A6" s="82" t="s">
        <v>144</v>
      </c>
      <c r="B6" s="12"/>
      <c r="C6" s="82" t="s">
        <v>157</v>
      </c>
      <c r="D6" s="82"/>
      <c r="E6" s="82"/>
      <c r="F6" s="82"/>
      <c r="G6" s="82"/>
      <c r="H6" s="12"/>
      <c r="I6" s="82" t="s">
        <v>158</v>
      </c>
      <c r="J6" s="82"/>
      <c r="K6" s="82"/>
      <c r="L6" s="82"/>
      <c r="M6" s="82"/>
    </row>
    <row r="7" spans="1:13" ht="29.1" customHeight="1" x14ac:dyDescent="0.4">
      <c r="A7" s="82"/>
      <c r="B7" s="12"/>
      <c r="C7" s="9" t="s">
        <v>241</v>
      </c>
      <c r="D7" s="13"/>
      <c r="E7" s="9" t="s">
        <v>225</v>
      </c>
      <c r="F7" s="13"/>
      <c r="G7" s="9" t="s">
        <v>242</v>
      </c>
      <c r="H7" s="12"/>
      <c r="I7" s="9" t="s">
        <v>241</v>
      </c>
      <c r="J7" s="13"/>
      <c r="K7" s="9" t="s">
        <v>225</v>
      </c>
      <c r="L7" s="13"/>
      <c r="M7" s="9" t="s">
        <v>242</v>
      </c>
    </row>
    <row r="8" spans="1:13" ht="21.75" customHeight="1" x14ac:dyDescent="0.4">
      <c r="A8" s="28" t="s">
        <v>263</v>
      </c>
      <c r="B8" s="12"/>
      <c r="C8" s="14">
        <v>55004</v>
      </c>
      <c r="D8" s="12"/>
      <c r="E8" s="14">
        <v>0</v>
      </c>
      <c r="F8" s="12"/>
      <c r="G8" s="14">
        <v>55004</v>
      </c>
      <c r="H8" s="12"/>
      <c r="I8" s="14">
        <v>164559</v>
      </c>
      <c r="J8" s="12"/>
      <c r="K8" s="14">
        <v>0</v>
      </c>
      <c r="L8" s="12"/>
      <c r="M8" s="14">
        <v>164559</v>
      </c>
    </row>
    <row r="9" spans="1:13" ht="21.75" customHeight="1" x14ac:dyDescent="0.4">
      <c r="A9" s="29" t="s">
        <v>168</v>
      </c>
      <c r="B9" s="12"/>
      <c r="C9" s="15">
        <v>30206</v>
      </c>
      <c r="D9" s="12"/>
      <c r="E9" s="15">
        <v>0</v>
      </c>
      <c r="F9" s="12"/>
      <c r="G9" s="15">
        <v>30206</v>
      </c>
      <c r="H9" s="12"/>
      <c r="I9" s="15">
        <v>92319</v>
      </c>
      <c r="J9" s="12"/>
      <c r="K9" s="15">
        <v>0</v>
      </c>
      <c r="L9" s="12"/>
      <c r="M9" s="15">
        <v>92319</v>
      </c>
    </row>
    <row r="10" spans="1:13" ht="21.75" customHeight="1" x14ac:dyDescent="0.4">
      <c r="A10" s="29" t="s">
        <v>270</v>
      </c>
      <c r="B10" s="12"/>
      <c r="C10" s="15">
        <v>1900316</v>
      </c>
      <c r="D10" s="12"/>
      <c r="E10" s="15">
        <v>0</v>
      </c>
      <c r="F10" s="12"/>
      <c r="G10" s="15">
        <v>1900316</v>
      </c>
      <c r="H10" s="12"/>
      <c r="I10" s="15">
        <v>2802856</v>
      </c>
      <c r="J10" s="12"/>
      <c r="K10" s="15">
        <v>0</v>
      </c>
      <c r="L10" s="12"/>
      <c r="M10" s="15">
        <v>2802856</v>
      </c>
    </row>
    <row r="11" spans="1:13" ht="21.75" customHeight="1" x14ac:dyDescent="0.4">
      <c r="A11" s="29" t="s">
        <v>266</v>
      </c>
      <c r="B11" s="12"/>
      <c r="C11" s="15">
        <v>24999</v>
      </c>
      <c r="D11" s="12">
        <v>0</v>
      </c>
      <c r="E11" s="15">
        <v>0</v>
      </c>
      <c r="F11" s="12">
        <v>0</v>
      </c>
      <c r="G11" s="15">
        <v>24999</v>
      </c>
      <c r="H11" s="12">
        <v>0</v>
      </c>
      <c r="I11" s="15">
        <v>74773</v>
      </c>
      <c r="J11" s="12">
        <v>0</v>
      </c>
      <c r="K11" s="15">
        <v>0</v>
      </c>
      <c r="L11" s="12">
        <v>0</v>
      </c>
      <c r="M11" s="15">
        <v>74773</v>
      </c>
    </row>
    <row r="12" spans="1:13" ht="21.75" customHeight="1" x14ac:dyDescent="0.4">
      <c r="A12" s="29" t="s">
        <v>265</v>
      </c>
      <c r="B12" s="12"/>
      <c r="C12" s="15">
        <v>384674</v>
      </c>
      <c r="D12" s="12"/>
      <c r="E12" s="15">
        <v>0</v>
      </c>
      <c r="F12" s="12"/>
      <c r="G12" s="15">
        <v>384674</v>
      </c>
      <c r="H12" s="12"/>
      <c r="I12" s="15">
        <v>1154524</v>
      </c>
      <c r="J12" s="12"/>
      <c r="K12" s="15">
        <v>0</v>
      </c>
      <c r="L12" s="12"/>
      <c r="M12" s="15">
        <v>1154524</v>
      </c>
    </row>
    <row r="13" spans="1:13" ht="21.75" customHeight="1" x14ac:dyDescent="0.4">
      <c r="A13" s="29" t="s">
        <v>267</v>
      </c>
      <c r="B13" s="12"/>
      <c r="C13" s="15">
        <v>0</v>
      </c>
      <c r="D13" s="12"/>
      <c r="E13" s="15">
        <v>0</v>
      </c>
      <c r="F13" s="12"/>
      <c r="G13" s="15">
        <v>0</v>
      </c>
      <c r="H13" s="12"/>
      <c r="I13" s="15">
        <v>3671001</v>
      </c>
      <c r="J13" s="12"/>
      <c r="K13" s="15">
        <v>0</v>
      </c>
      <c r="L13" s="12"/>
      <c r="M13" s="15">
        <v>3671001</v>
      </c>
    </row>
    <row r="14" spans="1:13" ht="21.75" customHeight="1" x14ac:dyDescent="0.4">
      <c r="A14" s="29" t="s">
        <v>272</v>
      </c>
      <c r="B14" s="12"/>
      <c r="C14" s="15">
        <v>35689887273</v>
      </c>
      <c r="D14" s="12">
        <v>0</v>
      </c>
      <c r="E14" s="15">
        <v>62050902</v>
      </c>
      <c r="F14" s="12">
        <v>0</v>
      </c>
      <c r="G14" s="15">
        <v>35627836371</v>
      </c>
      <c r="H14" s="12">
        <v>0</v>
      </c>
      <c r="I14" s="15">
        <v>113049761014</v>
      </c>
      <c r="J14" s="12">
        <v>0</v>
      </c>
      <c r="K14" s="15">
        <v>138064675</v>
      </c>
      <c r="L14" s="12">
        <v>0</v>
      </c>
      <c r="M14" s="15">
        <v>112911696339</v>
      </c>
    </row>
    <row r="15" spans="1:13" ht="21.75" customHeight="1" thickBot="1" x14ac:dyDescent="0.45">
      <c r="A15" s="7" t="s">
        <v>98</v>
      </c>
      <c r="B15" s="12"/>
      <c r="C15" s="17">
        <f>SUM(C8:C14)</f>
        <v>35692282472</v>
      </c>
      <c r="D15" s="12"/>
      <c r="E15" s="17">
        <f>SUM(E8:E14)</f>
        <v>62050902</v>
      </c>
      <c r="F15" s="12"/>
      <c r="G15" s="17">
        <f>SUM(G8:G14)</f>
        <v>35630231570</v>
      </c>
      <c r="H15" s="12"/>
      <c r="I15" s="17">
        <f>SUM(I8:I14)</f>
        <v>113057721046</v>
      </c>
      <c r="J15" s="12"/>
      <c r="K15" s="17">
        <f>SUM(K8:K14)</f>
        <v>138064675</v>
      </c>
      <c r="L15" s="12"/>
      <c r="M15" s="17">
        <f>SUM(M8:M14)</f>
        <v>112919656371</v>
      </c>
    </row>
    <row r="16" spans="1:13" x14ac:dyDescent="0.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3" x14ac:dyDescent="0.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 x14ac:dyDescent="0.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3" x14ac:dyDescent="0.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x14ac:dyDescent="0.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 x14ac:dyDescent="0.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x14ac:dyDescent="0.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x14ac:dyDescent="0.4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x14ac:dyDescent="0.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4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x14ac:dyDescent="0.4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x14ac:dyDescent="0.4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69"/>
  <sheetViews>
    <sheetView rightToLeft="1" topLeftCell="A46" workbookViewId="0">
      <selection activeCell="C68" sqref="C68"/>
    </sheetView>
  </sheetViews>
  <sheetFormatPr defaultRowHeight="15.75" x14ac:dyDescent="0.4"/>
  <cols>
    <col min="1" max="1" width="27.5703125" style="10" bestFit="1" customWidth="1"/>
    <col min="2" max="2" width="1.28515625" style="10" customWidth="1"/>
    <col min="3" max="3" width="12.85546875" style="10" bestFit="1" customWidth="1"/>
    <col min="4" max="4" width="1.28515625" style="10" customWidth="1"/>
    <col min="5" max="5" width="18.5703125" style="10" bestFit="1" customWidth="1"/>
    <col min="6" max="6" width="1.28515625" style="10" customWidth="1"/>
    <col min="7" max="7" width="18.28515625" style="10" bestFit="1" customWidth="1"/>
    <col min="8" max="8" width="1.28515625" style="10" customWidth="1"/>
    <col min="9" max="9" width="22" style="10" bestFit="1" customWidth="1"/>
    <col min="10" max="10" width="1.28515625" style="10" customWidth="1"/>
    <col min="11" max="11" width="14.5703125" style="10" bestFit="1" customWidth="1"/>
    <col min="12" max="12" width="1.28515625" style="10" customWidth="1"/>
    <col min="13" max="13" width="19.7109375" style="10" bestFit="1" customWidth="1"/>
    <col min="14" max="14" width="1.28515625" style="10" customWidth="1"/>
    <col min="15" max="15" width="19.5703125" style="10" bestFit="1" customWidth="1"/>
    <col min="16" max="16" width="1.28515625" style="10" customWidth="1"/>
    <col min="17" max="17" width="19.7109375" style="10" customWidth="1"/>
    <col min="18" max="18" width="1.28515625" style="10" customWidth="1"/>
    <col min="19" max="19" width="0.28515625" style="10" customWidth="1"/>
    <col min="20" max="21" width="9.140625" style="10"/>
  </cols>
  <sheetData>
    <row r="1" spans="1:18" ht="29.1" customHeight="1" x14ac:dyDescent="0.4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8" ht="21.75" customHeight="1" x14ac:dyDescent="0.4">
      <c r="A2" s="79" t="s">
        <v>141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18" ht="21.75" customHeight="1" x14ac:dyDescent="0.4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spans="1:18" ht="14.45" customHeight="1" x14ac:dyDescent="0.4"/>
    <row r="5" spans="1:18" ht="14.45" customHeight="1" x14ac:dyDescent="0.4">
      <c r="A5" s="81" t="s">
        <v>244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</row>
    <row r="6" spans="1:18" ht="14.45" customHeight="1" x14ac:dyDescent="0.4">
      <c r="A6" s="82" t="s">
        <v>144</v>
      </c>
      <c r="B6" s="18"/>
      <c r="C6" s="82" t="s">
        <v>157</v>
      </c>
      <c r="D6" s="82"/>
      <c r="E6" s="82"/>
      <c r="F6" s="82"/>
      <c r="G6" s="82"/>
      <c r="H6" s="82"/>
      <c r="I6" s="82"/>
      <c r="J6" s="18"/>
      <c r="K6" s="82" t="s">
        <v>158</v>
      </c>
      <c r="L6" s="82"/>
      <c r="M6" s="82"/>
      <c r="N6" s="82"/>
      <c r="O6" s="82"/>
      <c r="P6" s="82"/>
      <c r="Q6" s="82"/>
      <c r="R6" s="82"/>
    </row>
    <row r="7" spans="1:18" ht="41.25" customHeight="1" x14ac:dyDescent="0.4">
      <c r="A7" s="82"/>
      <c r="B7" s="18"/>
      <c r="C7" s="9" t="s">
        <v>13</v>
      </c>
      <c r="D7" s="19"/>
      <c r="E7" s="9" t="s">
        <v>245</v>
      </c>
      <c r="F7" s="19"/>
      <c r="G7" s="9" t="s">
        <v>246</v>
      </c>
      <c r="H7" s="19"/>
      <c r="I7" s="9" t="s">
        <v>247</v>
      </c>
      <c r="J7" s="18"/>
      <c r="K7" s="9" t="s">
        <v>13</v>
      </c>
      <c r="L7" s="19"/>
      <c r="M7" s="9" t="s">
        <v>245</v>
      </c>
      <c r="N7" s="19"/>
      <c r="O7" s="9" t="s">
        <v>246</v>
      </c>
      <c r="P7" s="19"/>
      <c r="Q7" s="101" t="s">
        <v>247</v>
      </c>
      <c r="R7" s="101"/>
    </row>
    <row r="8" spans="1:18" ht="21.75" customHeight="1" x14ac:dyDescent="0.4">
      <c r="A8" s="31" t="s">
        <v>24</v>
      </c>
      <c r="B8" s="18"/>
      <c r="C8" s="63">
        <v>20840962</v>
      </c>
      <c r="D8" s="43"/>
      <c r="E8" s="63">
        <v>84355959844</v>
      </c>
      <c r="F8" s="43"/>
      <c r="G8" s="63">
        <v>70621553963</v>
      </c>
      <c r="H8" s="43"/>
      <c r="I8" s="63">
        <v>13734405881</v>
      </c>
      <c r="J8" s="43"/>
      <c r="K8" s="63">
        <v>20840962</v>
      </c>
      <c r="L8" s="43"/>
      <c r="M8" s="63">
        <v>84355959844</v>
      </c>
      <c r="N8" s="43"/>
      <c r="O8" s="63">
        <v>70621553963</v>
      </c>
      <c r="P8" s="43"/>
      <c r="Q8" s="85">
        <v>13734405881</v>
      </c>
      <c r="R8" s="85"/>
    </row>
    <row r="9" spans="1:18" ht="21.75" customHeight="1" x14ac:dyDescent="0.4">
      <c r="A9" s="32" t="s">
        <v>75</v>
      </c>
      <c r="B9" s="18"/>
      <c r="C9" s="64">
        <v>522706</v>
      </c>
      <c r="D9" s="43"/>
      <c r="E9" s="64">
        <v>2554927090</v>
      </c>
      <c r="F9" s="43"/>
      <c r="G9" s="64">
        <v>2831913327</v>
      </c>
      <c r="H9" s="43"/>
      <c r="I9" s="64">
        <v>-276986237</v>
      </c>
      <c r="J9" s="43"/>
      <c r="K9" s="64">
        <v>522706</v>
      </c>
      <c r="L9" s="43"/>
      <c r="M9" s="64">
        <v>2554927090</v>
      </c>
      <c r="N9" s="43"/>
      <c r="O9" s="64">
        <v>2831913327</v>
      </c>
      <c r="P9" s="43"/>
      <c r="Q9" s="87">
        <v>-276986237</v>
      </c>
      <c r="R9" s="87"/>
    </row>
    <row r="10" spans="1:18" ht="21.75" customHeight="1" x14ac:dyDescent="0.4">
      <c r="A10" s="32" t="s">
        <v>44</v>
      </c>
      <c r="B10" s="18"/>
      <c r="C10" s="64">
        <v>6453439</v>
      </c>
      <c r="D10" s="43"/>
      <c r="E10" s="64">
        <v>19418363486</v>
      </c>
      <c r="F10" s="43"/>
      <c r="G10" s="64">
        <v>19418363486</v>
      </c>
      <c r="H10" s="43"/>
      <c r="I10" s="64">
        <v>0</v>
      </c>
      <c r="J10" s="43"/>
      <c r="K10" s="64">
        <v>6453439</v>
      </c>
      <c r="L10" s="43"/>
      <c r="M10" s="64">
        <v>19418363486</v>
      </c>
      <c r="N10" s="43"/>
      <c r="O10" s="64">
        <v>19418363486</v>
      </c>
      <c r="P10" s="43"/>
      <c r="Q10" s="87">
        <v>0</v>
      </c>
      <c r="R10" s="87"/>
    </row>
    <row r="11" spans="1:18" ht="21.75" customHeight="1" x14ac:dyDescent="0.4">
      <c r="A11" s="32" t="s">
        <v>85</v>
      </c>
      <c r="B11" s="18"/>
      <c r="C11" s="64">
        <v>50000000</v>
      </c>
      <c r="D11" s="43"/>
      <c r="E11" s="64">
        <v>657516227020</v>
      </c>
      <c r="F11" s="43"/>
      <c r="G11" s="64">
        <v>605642350705</v>
      </c>
      <c r="H11" s="43"/>
      <c r="I11" s="64">
        <v>51873876315</v>
      </c>
      <c r="J11" s="43"/>
      <c r="K11" s="64">
        <v>383000000</v>
      </c>
      <c r="L11" s="43"/>
      <c r="M11" s="64">
        <v>5764217252909</v>
      </c>
      <c r="N11" s="43"/>
      <c r="O11" s="64">
        <v>4541399802153</v>
      </c>
      <c r="P11" s="43"/>
      <c r="Q11" s="87">
        <v>1222817450756</v>
      </c>
      <c r="R11" s="87"/>
    </row>
    <row r="12" spans="1:18" ht="21.75" customHeight="1" x14ac:dyDescent="0.4">
      <c r="A12" s="32" t="s">
        <v>58</v>
      </c>
      <c r="B12" s="18"/>
      <c r="C12" s="64">
        <v>34260157</v>
      </c>
      <c r="D12" s="43"/>
      <c r="E12" s="64">
        <v>494692809171</v>
      </c>
      <c r="F12" s="43"/>
      <c r="G12" s="64">
        <v>499578021038</v>
      </c>
      <c r="H12" s="43"/>
      <c r="I12" s="64">
        <v>-4885211867</v>
      </c>
      <c r="J12" s="43"/>
      <c r="K12" s="64">
        <v>144100000</v>
      </c>
      <c r="L12" s="43"/>
      <c r="M12" s="64">
        <v>2085716468501</v>
      </c>
      <c r="N12" s="43"/>
      <c r="O12" s="64">
        <v>2079568847111</v>
      </c>
      <c r="P12" s="43"/>
      <c r="Q12" s="87">
        <v>6147621390</v>
      </c>
      <c r="R12" s="87"/>
    </row>
    <row r="13" spans="1:18" ht="21.75" customHeight="1" x14ac:dyDescent="0.4">
      <c r="A13" s="32" t="s">
        <v>20</v>
      </c>
      <c r="B13" s="18"/>
      <c r="C13" s="64">
        <v>127000000</v>
      </c>
      <c r="D13" s="43"/>
      <c r="E13" s="64">
        <v>331912716644</v>
      </c>
      <c r="F13" s="43"/>
      <c r="G13" s="64">
        <v>350335853462</v>
      </c>
      <c r="H13" s="43"/>
      <c r="I13" s="64">
        <v>-18423136818</v>
      </c>
      <c r="J13" s="43"/>
      <c r="K13" s="64">
        <v>362600000</v>
      </c>
      <c r="L13" s="43"/>
      <c r="M13" s="64">
        <v>986526010603</v>
      </c>
      <c r="N13" s="43"/>
      <c r="O13" s="64">
        <v>1000250238287</v>
      </c>
      <c r="P13" s="43"/>
      <c r="Q13" s="87">
        <v>-13724227684</v>
      </c>
      <c r="R13" s="87"/>
    </row>
    <row r="14" spans="1:18" ht="21.75" customHeight="1" x14ac:dyDescent="0.4">
      <c r="A14" s="32" t="s">
        <v>66</v>
      </c>
      <c r="B14" s="18"/>
      <c r="C14" s="64">
        <v>1894510</v>
      </c>
      <c r="D14" s="43"/>
      <c r="E14" s="64">
        <v>47199641380</v>
      </c>
      <c r="F14" s="43"/>
      <c r="G14" s="64">
        <v>66528438068</v>
      </c>
      <c r="H14" s="43"/>
      <c r="I14" s="64">
        <v>-19328796688</v>
      </c>
      <c r="J14" s="43"/>
      <c r="K14" s="64">
        <v>5585984</v>
      </c>
      <c r="L14" s="43"/>
      <c r="M14" s="64">
        <v>162655922146</v>
      </c>
      <c r="N14" s="43"/>
      <c r="O14" s="64">
        <v>196159845919</v>
      </c>
      <c r="P14" s="43"/>
      <c r="Q14" s="87">
        <v>-33503923773</v>
      </c>
      <c r="R14" s="87"/>
    </row>
    <row r="15" spans="1:18" ht="21.75" customHeight="1" x14ac:dyDescent="0.4">
      <c r="A15" s="32" t="s">
        <v>97</v>
      </c>
      <c r="B15" s="18"/>
      <c r="C15" s="64">
        <v>6453439</v>
      </c>
      <c r="D15" s="43"/>
      <c r="E15" s="64">
        <v>22418679058</v>
      </c>
      <c r="F15" s="43"/>
      <c r="G15" s="64">
        <v>25871802486</v>
      </c>
      <c r="H15" s="43"/>
      <c r="I15" s="64">
        <v>-3453123428</v>
      </c>
      <c r="J15" s="43"/>
      <c r="K15" s="64">
        <v>61453439</v>
      </c>
      <c r="L15" s="43"/>
      <c r="M15" s="64">
        <v>238273740623</v>
      </c>
      <c r="N15" s="43"/>
      <c r="O15" s="64">
        <v>249683262336</v>
      </c>
      <c r="P15" s="43"/>
      <c r="Q15" s="87">
        <v>-11409521713</v>
      </c>
      <c r="R15" s="87"/>
    </row>
    <row r="16" spans="1:18" ht="21.75" customHeight="1" x14ac:dyDescent="0.4">
      <c r="A16" s="32" t="s">
        <v>81</v>
      </c>
      <c r="B16" s="18"/>
      <c r="C16" s="64">
        <v>108583182</v>
      </c>
      <c r="D16" s="43"/>
      <c r="E16" s="64">
        <v>110692080319</v>
      </c>
      <c r="F16" s="43"/>
      <c r="G16" s="64">
        <v>160152378134</v>
      </c>
      <c r="H16" s="43"/>
      <c r="I16" s="64">
        <v>-49460297815</v>
      </c>
      <c r="J16" s="43"/>
      <c r="K16" s="64">
        <v>148583182</v>
      </c>
      <c r="L16" s="43"/>
      <c r="M16" s="64">
        <v>175063017706</v>
      </c>
      <c r="N16" s="43"/>
      <c r="O16" s="64">
        <v>224213329200</v>
      </c>
      <c r="P16" s="43"/>
      <c r="Q16" s="87">
        <v>-49150311494</v>
      </c>
      <c r="R16" s="87"/>
    </row>
    <row r="17" spans="1:18" ht="21.75" customHeight="1" x14ac:dyDescent="0.4">
      <c r="A17" s="32" t="s">
        <v>163</v>
      </c>
      <c r="B17" s="18"/>
      <c r="C17" s="64">
        <v>0</v>
      </c>
      <c r="D17" s="43"/>
      <c r="E17" s="64">
        <v>0</v>
      </c>
      <c r="F17" s="43"/>
      <c r="G17" s="64">
        <v>0</v>
      </c>
      <c r="H17" s="43"/>
      <c r="I17" s="64">
        <v>0</v>
      </c>
      <c r="J17" s="43"/>
      <c r="K17" s="64">
        <v>100000000</v>
      </c>
      <c r="L17" s="43"/>
      <c r="M17" s="64">
        <v>279828147940</v>
      </c>
      <c r="N17" s="43"/>
      <c r="O17" s="64">
        <v>313259639000</v>
      </c>
      <c r="P17" s="43"/>
      <c r="Q17" s="87">
        <v>-33431491060</v>
      </c>
      <c r="R17" s="87"/>
    </row>
    <row r="18" spans="1:18" ht="21.75" customHeight="1" x14ac:dyDescent="0.4">
      <c r="A18" s="32" t="s">
        <v>49</v>
      </c>
      <c r="B18" s="18"/>
      <c r="C18" s="64">
        <v>0</v>
      </c>
      <c r="D18" s="43"/>
      <c r="E18" s="64">
        <v>0</v>
      </c>
      <c r="F18" s="43"/>
      <c r="G18" s="64">
        <v>0</v>
      </c>
      <c r="H18" s="43"/>
      <c r="I18" s="64">
        <v>0</v>
      </c>
      <c r="J18" s="43"/>
      <c r="K18" s="64">
        <v>778648</v>
      </c>
      <c r="L18" s="43"/>
      <c r="M18" s="64">
        <v>1894645097</v>
      </c>
      <c r="N18" s="43"/>
      <c r="O18" s="64">
        <v>1908393758</v>
      </c>
      <c r="P18" s="43"/>
      <c r="Q18" s="87">
        <v>-13748661</v>
      </c>
      <c r="R18" s="87"/>
    </row>
    <row r="19" spans="1:18" ht="21.75" customHeight="1" x14ac:dyDescent="0.4">
      <c r="A19" s="32" t="s">
        <v>164</v>
      </c>
      <c r="B19" s="18"/>
      <c r="C19" s="64">
        <v>0</v>
      </c>
      <c r="D19" s="43"/>
      <c r="E19" s="64">
        <v>0</v>
      </c>
      <c r="F19" s="43"/>
      <c r="G19" s="64">
        <v>0</v>
      </c>
      <c r="H19" s="43"/>
      <c r="I19" s="64">
        <v>0</v>
      </c>
      <c r="J19" s="43"/>
      <c r="K19" s="64">
        <v>200000000</v>
      </c>
      <c r="L19" s="43"/>
      <c r="M19" s="64">
        <v>464769503362</v>
      </c>
      <c r="N19" s="43"/>
      <c r="O19" s="64">
        <v>476884962000</v>
      </c>
      <c r="P19" s="43"/>
      <c r="Q19" s="87">
        <v>-12115458638</v>
      </c>
      <c r="R19" s="87"/>
    </row>
    <row r="20" spans="1:18" ht="21.75" customHeight="1" x14ac:dyDescent="0.4">
      <c r="A20" s="32" t="s">
        <v>165</v>
      </c>
      <c r="B20" s="18"/>
      <c r="C20" s="64">
        <v>0</v>
      </c>
      <c r="D20" s="43"/>
      <c r="E20" s="64">
        <v>0</v>
      </c>
      <c r="F20" s="43"/>
      <c r="G20" s="64">
        <v>0</v>
      </c>
      <c r="H20" s="43"/>
      <c r="I20" s="64">
        <v>0</v>
      </c>
      <c r="J20" s="43"/>
      <c r="K20" s="64">
        <v>30000000</v>
      </c>
      <c r="L20" s="43"/>
      <c r="M20" s="64">
        <v>360415224187</v>
      </c>
      <c r="N20" s="43"/>
      <c r="O20" s="64">
        <v>330128229000</v>
      </c>
      <c r="P20" s="43"/>
      <c r="Q20" s="87">
        <v>30286995187</v>
      </c>
      <c r="R20" s="87"/>
    </row>
    <row r="21" spans="1:18" ht="21.75" customHeight="1" x14ac:dyDescent="0.4">
      <c r="A21" s="32" t="s">
        <v>32</v>
      </c>
      <c r="B21" s="18"/>
      <c r="C21" s="64">
        <v>0</v>
      </c>
      <c r="D21" s="43"/>
      <c r="E21" s="64">
        <v>0</v>
      </c>
      <c r="F21" s="43"/>
      <c r="G21" s="64">
        <v>0</v>
      </c>
      <c r="H21" s="43"/>
      <c r="I21" s="64">
        <v>0</v>
      </c>
      <c r="J21" s="43"/>
      <c r="K21" s="64">
        <v>100454</v>
      </c>
      <c r="L21" s="43"/>
      <c r="M21" s="64">
        <v>5961710714</v>
      </c>
      <c r="N21" s="43"/>
      <c r="O21" s="64">
        <v>4372642772</v>
      </c>
      <c r="P21" s="43"/>
      <c r="Q21" s="87">
        <v>1589067942</v>
      </c>
      <c r="R21" s="87"/>
    </row>
    <row r="22" spans="1:18" ht="21.75" customHeight="1" x14ac:dyDescent="0.4">
      <c r="A22" s="32" t="s">
        <v>166</v>
      </c>
      <c r="B22" s="18"/>
      <c r="C22" s="64">
        <v>0</v>
      </c>
      <c r="D22" s="43"/>
      <c r="E22" s="64">
        <v>0</v>
      </c>
      <c r="F22" s="43"/>
      <c r="G22" s="64">
        <v>0</v>
      </c>
      <c r="H22" s="43"/>
      <c r="I22" s="64">
        <v>0</v>
      </c>
      <c r="J22" s="43"/>
      <c r="K22" s="64">
        <v>1496311000</v>
      </c>
      <c r="L22" s="43"/>
      <c r="M22" s="64">
        <v>2359739556247</v>
      </c>
      <c r="N22" s="43"/>
      <c r="O22" s="64">
        <v>2188513416539</v>
      </c>
      <c r="P22" s="43"/>
      <c r="Q22" s="87">
        <v>171226139708</v>
      </c>
      <c r="R22" s="87"/>
    </row>
    <row r="23" spans="1:18" ht="21.75" customHeight="1" x14ac:dyDescent="0.4">
      <c r="A23" s="32" t="s">
        <v>39</v>
      </c>
      <c r="B23" s="18"/>
      <c r="C23" s="64">
        <v>0</v>
      </c>
      <c r="D23" s="43"/>
      <c r="E23" s="64">
        <v>0</v>
      </c>
      <c r="F23" s="43"/>
      <c r="G23" s="64">
        <v>0</v>
      </c>
      <c r="H23" s="43"/>
      <c r="I23" s="64">
        <v>0</v>
      </c>
      <c r="J23" s="43"/>
      <c r="K23" s="64">
        <v>22100000</v>
      </c>
      <c r="L23" s="43"/>
      <c r="M23" s="64">
        <v>323926958763</v>
      </c>
      <c r="N23" s="43"/>
      <c r="O23" s="64">
        <v>364462754928</v>
      </c>
      <c r="P23" s="43"/>
      <c r="Q23" s="87">
        <v>-40535796165</v>
      </c>
      <c r="R23" s="87"/>
    </row>
    <row r="24" spans="1:18" ht="21.75" customHeight="1" x14ac:dyDescent="0.4">
      <c r="A24" s="32" t="s">
        <v>167</v>
      </c>
      <c r="B24" s="18"/>
      <c r="C24" s="64">
        <v>0</v>
      </c>
      <c r="D24" s="43"/>
      <c r="E24" s="64">
        <v>0</v>
      </c>
      <c r="F24" s="43"/>
      <c r="G24" s="64">
        <v>0</v>
      </c>
      <c r="H24" s="43"/>
      <c r="I24" s="64">
        <v>0</v>
      </c>
      <c r="J24" s="43"/>
      <c r="K24" s="64">
        <v>15000000</v>
      </c>
      <c r="L24" s="43"/>
      <c r="M24" s="64">
        <v>312861019028</v>
      </c>
      <c r="N24" s="43"/>
      <c r="O24" s="64">
        <v>312565050000</v>
      </c>
      <c r="P24" s="43"/>
      <c r="Q24" s="87">
        <v>295969028</v>
      </c>
      <c r="R24" s="87"/>
    </row>
    <row r="25" spans="1:18" ht="21.75" customHeight="1" x14ac:dyDescent="0.4">
      <c r="A25" s="32" t="s">
        <v>55</v>
      </c>
      <c r="B25" s="18"/>
      <c r="C25" s="64">
        <v>0</v>
      </c>
      <c r="D25" s="43"/>
      <c r="E25" s="64">
        <v>0</v>
      </c>
      <c r="F25" s="43"/>
      <c r="G25" s="64">
        <v>0</v>
      </c>
      <c r="H25" s="43"/>
      <c r="I25" s="64">
        <v>0</v>
      </c>
      <c r="J25" s="43"/>
      <c r="K25" s="64">
        <v>103520000</v>
      </c>
      <c r="L25" s="43"/>
      <c r="M25" s="64">
        <v>1701698437906</v>
      </c>
      <c r="N25" s="43"/>
      <c r="O25" s="64">
        <v>1393860087013</v>
      </c>
      <c r="P25" s="43"/>
      <c r="Q25" s="87">
        <v>307838350893</v>
      </c>
      <c r="R25" s="87"/>
    </row>
    <row r="26" spans="1:18" ht="21.75" customHeight="1" x14ac:dyDescent="0.4">
      <c r="A26" s="32" t="s">
        <v>168</v>
      </c>
      <c r="B26" s="18"/>
      <c r="C26" s="64">
        <v>0</v>
      </c>
      <c r="D26" s="43"/>
      <c r="E26" s="64">
        <v>0</v>
      </c>
      <c r="F26" s="43"/>
      <c r="G26" s="64">
        <v>0</v>
      </c>
      <c r="H26" s="43"/>
      <c r="I26" s="64">
        <v>0</v>
      </c>
      <c r="J26" s="43"/>
      <c r="K26" s="64">
        <v>1100000000</v>
      </c>
      <c r="L26" s="43"/>
      <c r="M26" s="64">
        <v>650717395192</v>
      </c>
      <c r="N26" s="43"/>
      <c r="O26" s="64">
        <v>643983230000</v>
      </c>
      <c r="P26" s="43"/>
      <c r="Q26" s="87">
        <v>6734165192</v>
      </c>
      <c r="R26" s="87"/>
    </row>
    <row r="27" spans="1:18" ht="21.75" customHeight="1" x14ac:dyDescent="0.4">
      <c r="A27" s="32" t="s">
        <v>169</v>
      </c>
      <c r="B27" s="18"/>
      <c r="C27" s="64">
        <v>0</v>
      </c>
      <c r="D27" s="43"/>
      <c r="E27" s="64">
        <v>0</v>
      </c>
      <c r="F27" s="43"/>
      <c r="G27" s="64">
        <v>0</v>
      </c>
      <c r="H27" s="43"/>
      <c r="I27" s="64">
        <v>0</v>
      </c>
      <c r="J27" s="43"/>
      <c r="K27" s="64">
        <v>26300000</v>
      </c>
      <c r="L27" s="43"/>
      <c r="M27" s="64">
        <v>252281677744</v>
      </c>
      <c r="N27" s="43"/>
      <c r="O27" s="64">
        <v>245308989400</v>
      </c>
      <c r="P27" s="43"/>
      <c r="Q27" s="87">
        <v>6972688344</v>
      </c>
      <c r="R27" s="87"/>
    </row>
    <row r="28" spans="1:18" ht="21.75" customHeight="1" x14ac:dyDescent="0.4">
      <c r="A28" s="32" t="s">
        <v>35</v>
      </c>
      <c r="B28" s="18"/>
      <c r="C28" s="64">
        <v>0</v>
      </c>
      <c r="D28" s="43"/>
      <c r="E28" s="64">
        <v>0</v>
      </c>
      <c r="F28" s="43"/>
      <c r="G28" s="64">
        <v>0</v>
      </c>
      <c r="H28" s="43"/>
      <c r="I28" s="64">
        <v>0</v>
      </c>
      <c r="J28" s="43"/>
      <c r="K28" s="64">
        <v>804731</v>
      </c>
      <c r="L28" s="43"/>
      <c r="M28" s="64">
        <v>50370037900</v>
      </c>
      <c r="N28" s="43"/>
      <c r="O28" s="64">
        <v>38437867158</v>
      </c>
      <c r="P28" s="43"/>
      <c r="Q28" s="87">
        <v>11932170742</v>
      </c>
      <c r="R28" s="87"/>
    </row>
    <row r="29" spans="1:18" ht="21.75" customHeight="1" x14ac:dyDescent="0.4">
      <c r="A29" s="32" t="s">
        <v>170</v>
      </c>
      <c r="B29" s="18"/>
      <c r="C29" s="64">
        <v>0</v>
      </c>
      <c r="D29" s="43"/>
      <c r="E29" s="64">
        <v>0</v>
      </c>
      <c r="F29" s="43"/>
      <c r="G29" s="64">
        <v>0</v>
      </c>
      <c r="H29" s="43"/>
      <c r="I29" s="64">
        <v>0</v>
      </c>
      <c r="J29" s="43"/>
      <c r="K29" s="64">
        <v>68504674</v>
      </c>
      <c r="L29" s="43"/>
      <c r="M29" s="64">
        <v>168522562800</v>
      </c>
      <c r="N29" s="43"/>
      <c r="O29" s="64">
        <v>190366999500</v>
      </c>
      <c r="P29" s="43"/>
      <c r="Q29" s="87">
        <v>-21844436700</v>
      </c>
      <c r="R29" s="87"/>
    </row>
    <row r="30" spans="1:18" ht="21.75" customHeight="1" x14ac:dyDescent="0.4">
      <c r="A30" s="32" t="s">
        <v>171</v>
      </c>
      <c r="B30" s="18"/>
      <c r="C30" s="64">
        <v>0</v>
      </c>
      <c r="D30" s="43"/>
      <c r="E30" s="64">
        <v>0</v>
      </c>
      <c r="F30" s="43"/>
      <c r="G30" s="64">
        <v>0</v>
      </c>
      <c r="H30" s="43"/>
      <c r="I30" s="64">
        <v>0</v>
      </c>
      <c r="J30" s="43"/>
      <c r="K30" s="64">
        <v>31000000</v>
      </c>
      <c r="L30" s="43"/>
      <c r="M30" s="64">
        <v>445571432104</v>
      </c>
      <c r="N30" s="43"/>
      <c r="O30" s="64">
        <v>401115224800</v>
      </c>
      <c r="P30" s="43"/>
      <c r="Q30" s="87">
        <v>44456207304</v>
      </c>
      <c r="R30" s="87"/>
    </row>
    <row r="31" spans="1:18" ht="21.75" customHeight="1" x14ac:dyDescent="0.4">
      <c r="A31" s="32" t="s">
        <v>172</v>
      </c>
      <c r="B31" s="18"/>
      <c r="C31" s="64">
        <v>0</v>
      </c>
      <c r="D31" s="43"/>
      <c r="E31" s="64">
        <v>0</v>
      </c>
      <c r="F31" s="43"/>
      <c r="G31" s="64">
        <v>0</v>
      </c>
      <c r="H31" s="43"/>
      <c r="I31" s="64">
        <v>0</v>
      </c>
      <c r="J31" s="43"/>
      <c r="K31" s="64">
        <v>102000000</v>
      </c>
      <c r="L31" s="43"/>
      <c r="M31" s="64">
        <v>905686694426</v>
      </c>
      <c r="N31" s="43"/>
      <c r="O31" s="64">
        <v>908716539970</v>
      </c>
      <c r="P31" s="43"/>
      <c r="Q31" s="87">
        <v>-3029845544</v>
      </c>
      <c r="R31" s="87"/>
    </row>
    <row r="32" spans="1:18" ht="21.75" customHeight="1" x14ac:dyDescent="0.4">
      <c r="A32" s="32" t="s">
        <v>89</v>
      </c>
      <c r="B32" s="18"/>
      <c r="C32" s="64">
        <v>0</v>
      </c>
      <c r="D32" s="43"/>
      <c r="E32" s="64">
        <v>0</v>
      </c>
      <c r="F32" s="43"/>
      <c r="G32" s="64">
        <v>0</v>
      </c>
      <c r="H32" s="43"/>
      <c r="I32" s="64">
        <v>0</v>
      </c>
      <c r="J32" s="43"/>
      <c r="K32" s="64">
        <v>8446342</v>
      </c>
      <c r="L32" s="43"/>
      <c r="M32" s="64">
        <v>46330753110</v>
      </c>
      <c r="N32" s="43"/>
      <c r="O32" s="64">
        <v>39993124378</v>
      </c>
      <c r="P32" s="43"/>
      <c r="Q32" s="87">
        <v>6337628732</v>
      </c>
      <c r="R32" s="87"/>
    </row>
    <row r="33" spans="1:18" ht="21.75" customHeight="1" x14ac:dyDescent="0.4">
      <c r="A33" s="32" t="s">
        <v>173</v>
      </c>
      <c r="B33" s="18"/>
      <c r="C33" s="64">
        <v>0</v>
      </c>
      <c r="D33" s="43"/>
      <c r="E33" s="64">
        <v>0</v>
      </c>
      <c r="F33" s="43"/>
      <c r="G33" s="64">
        <v>0</v>
      </c>
      <c r="H33" s="43"/>
      <c r="I33" s="64">
        <v>0</v>
      </c>
      <c r="J33" s="43"/>
      <c r="K33" s="64">
        <v>213000000</v>
      </c>
      <c r="L33" s="43"/>
      <c r="M33" s="64">
        <v>588418195990</v>
      </c>
      <c r="N33" s="43"/>
      <c r="O33" s="64">
        <v>570654477000</v>
      </c>
      <c r="P33" s="43"/>
      <c r="Q33" s="87">
        <v>17763718990</v>
      </c>
      <c r="R33" s="87"/>
    </row>
    <row r="34" spans="1:18" ht="21.75" customHeight="1" x14ac:dyDescent="0.4">
      <c r="A34" s="32" t="s">
        <v>29</v>
      </c>
      <c r="B34" s="18"/>
      <c r="C34" s="64">
        <v>0</v>
      </c>
      <c r="D34" s="43"/>
      <c r="E34" s="64">
        <v>0</v>
      </c>
      <c r="F34" s="43"/>
      <c r="G34" s="64">
        <v>0</v>
      </c>
      <c r="H34" s="43"/>
      <c r="I34" s="64">
        <v>0</v>
      </c>
      <c r="J34" s="43"/>
      <c r="K34" s="64">
        <v>68200000</v>
      </c>
      <c r="L34" s="43"/>
      <c r="M34" s="64">
        <v>535278069515</v>
      </c>
      <c r="N34" s="43"/>
      <c r="O34" s="64">
        <v>437843106579</v>
      </c>
      <c r="P34" s="43"/>
      <c r="Q34" s="87">
        <v>97434962936</v>
      </c>
      <c r="R34" s="87"/>
    </row>
    <row r="35" spans="1:18" ht="21.75" customHeight="1" x14ac:dyDescent="0.4">
      <c r="A35" s="32" t="s">
        <v>174</v>
      </c>
      <c r="B35" s="18"/>
      <c r="C35" s="64">
        <v>0</v>
      </c>
      <c r="D35" s="43"/>
      <c r="E35" s="64">
        <v>0</v>
      </c>
      <c r="F35" s="43"/>
      <c r="G35" s="64">
        <v>0</v>
      </c>
      <c r="H35" s="43"/>
      <c r="I35" s="64">
        <v>0</v>
      </c>
      <c r="J35" s="43"/>
      <c r="K35" s="64">
        <v>30000000</v>
      </c>
      <c r="L35" s="43"/>
      <c r="M35" s="64">
        <v>164940516601</v>
      </c>
      <c r="N35" s="43"/>
      <c r="O35" s="64">
        <v>147441399300</v>
      </c>
      <c r="P35" s="43"/>
      <c r="Q35" s="87">
        <v>17499117301</v>
      </c>
      <c r="R35" s="87"/>
    </row>
    <row r="36" spans="1:18" ht="21.75" customHeight="1" x14ac:dyDescent="0.4">
      <c r="A36" s="32" t="s">
        <v>63</v>
      </c>
      <c r="B36" s="18"/>
      <c r="C36" s="64">
        <v>0</v>
      </c>
      <c r="D36" s="43"/>
      <c r="E36" s="64">
        <v>0</v>
      </c>
      <c r="F36" s="43"/>
      <c r="G36" s="64">
        <v>0</v>
      </c>
      <c r="H36" s="43"/>
      <c r="I36" s="64">
        <v>0</v>
      </c>
      <c r="J36" s="43"/>
      <c r="K36" s="64">
        <v>145452</v>
      </c>
      <c r="L36" s="43"/>
      <c r="M36" s="64">
        <v>3562701910069</v>
      </c>
      <c r="N36" s="43"/>
      <c r="O36" s="64">
        <v>2585733948683</v>
      </c>
      <c r="P36" s="43"/>
      <c r="Q36" s="87">
        <v>976967961386</v>
      </c>
      <c r="R36" s="87"/>
    </row>
    <row r="37" spans="1:18" ht="21.75" customHeight="1" x14ac:dyDescent="0.4">
      <c r="A37" s="32" t="s">
        <v>64</v>
      </c>
      <c r="B37" s="18"/>
      <c r="C37" s="64">
        <v>245752</v>
      </c>
      <c r="D37" s="43"/>
      <c r="E37" s="64">
        <v>1239070184329</v>
      </c>
      <c r="F37" s="43"/>
      <c r="G37" s="64">
        <v>809040147417</v>
      </c>
      <c r="H37" s="43"/>
      <c r="I37" s="64">
        <v>430030036912</v>
      </c>
      <c r="J37" s="43"/>
      <c r="K37" s="64">
        <v>375704</v>
      </c>
      <c r="L37" s="43"/>
      <c r="M37" s="64">
        <v>1895316538980</v>
      </c>
      <c r="N37" s="43"/>
      <c r="O37" s="64">
        <v>1236855120366</v>
      </c>
      <c r="P37" s="43"/>
      <c r="Q37" s="87">
        <v>658461418614</v>
      </c>
      <c r="R37" s="87"/>
    </row>
    <row r="38" spans="1:18" ht="21.75" customHeight="1" x14ac:dyDescent="0.4">
      <c r="A38" s="32" t="s">
        <v>175</v>
      </c>
      <c r="B38" s="18"/>
      <c r="C38" s="64">
        <v>0</v>
      </c>
      <c r="D38" s="43"/>
      <c r="E38" s="64">
        <v>0</v>
      </c>
      <c r="F38" s="43"/>
      <c r="G38" s="64">
        <v>0</v>
      </c>
      <c r="H38" s="43"/>
      <c r="I38" s="64">
        <v>0</v>
      </c>
      <c r="J38" s="43"/>
      <c r="K38" s="64">
        <v>30000000</v>
      </c>
      <c r="L38" s="43"/>
      <c r="M38" s="64">
        <v>570266628215</v>
      </c>
      <c r="N38" s="43"/>
      <c r="O38" s="64">
        <v>516456899879</v>
      </c>
      <c r="P38" s="43"/>
      <c r="Q38" s="87">
        <v>53809728336</v>
      </c>
      <c r="R38" s="87"/>
    </row>
    <row r="39" spans="1:18" ht="21.75" customHeight="1" x14ac:dyDescent="0.4">
      <c r="A39" s="32" t="s">
        <v>36</v>
      </c>
      <c r="B39" s="18"/>
      <c r="C39" s="64">
        <v>0</v>
      </c>
      <c r="D39" s="43"/>
      <c r="E39" s="64">
        <v>0</v>
      </c>
      <c r="F39" s="43"/>
      <c r="G39" s="64">
        <v>0</v>
      </c>
      <c r="H39" s="43"/>
      <c r="I39" s="64">
        <v>0</v>
      </c>
      <c r="J39" s="43"/>
      <c r="K39" s="64">
        <v>7092443</v>
      </c>
      <c r="L39" s="43"/>
      <c r="M39" s="64">
        <v>124390298503</v>
      </c>
      <c r="N39" s="43"/>
      <c r="O39" s="64">
        <v>117387475158</v>
      </c>
      <c r="P39" s="43"/>
      <c r="Q39" s="87">
        <v>7002823345</v>
      </c>
      <c r="R39" s="87"/>
    </row>
    <row r="40" spans="1:18" ht="21.75" customHeight="1" x14ac:dyDescent="0.4">
      <c r="A40" s="32" t="s">
        <v>46</v>
      </c>
      <c r="B40" s="18"/>
      <c r="C40" s="64">
        <v>0</v>
      </c>
      <c r="D40" s="43"/>
      <c r="E40" s="64">
        <v>0</v>
      </c>
      <c r="F40" s="43"/>
      <c r="G40" s="64">
        <v>0</v>
      </c>
      <c r="H40" s="43"/>
      <c r="I40" s="64">
        <v>0</v>
      </c>
      <c r="J40" s="43"/>
      <c r="K40" s="64">
        <v>14240794</v>
      </c>
      <c r="L40" s="43"/>
      <c r="M40" s="64">
        <v>410431819752</v>
      </c>
      <c r="N40" s="43"/>
      <c r="O40" s="64">
        <v>358372866354</v>
      </c>
      <c r="P40" s="43"/>
      <c r="Q40" s="87">
        <v>52058953398</v>
      </c>
      <c r="R40" s="87"/>
    </row>
    <row r="41" spans="1:18" ht="21.75" customHeight="1" x14ac:dyDescent="0.4">
      <c r="A41" s="32" t="s">
        <v>53</v>
      </c>
      <c r="B41" s="18"/>
      <c r="C41" s="64">
        <v>0</v>
      </c>
      <c r="D41" s="43"/>
      <c r="E41" s="64">
        <v>0</v>
      </c>
      <c r="F41" s="43"/>
      <c r="G41" s="64">
        <v>0</v>
      </c>
      <c r="H41" s="43"/>
      <c r="I41" s="64">
        <v>0</v>
      </c>
      <c r="J41" s="43"/>
      <c r="K41" s="64">
        <v>20600000</v>
      </c>
      <c r="L41" s="43"/>
      <c r="M41" s="64">
        <v>100692134195</v>
      </c>
      <c r="N41" s="43"/>
      <c r="O41" s="64">
        <v>86203298358</v>
      </c>
      <c r="P41" s="43"/>
      <c r="Q41" s="87">
        <v>14488835837</v>
      </c>
      <c r="R41" s="87"/>
    </row>
    <row r="42" spans="1:18" ht="21.75" customHeight="1" x14ac:dyDescent="0.4">
      <c r="A42" s="32" t="s">
        <v>52</v>
      </c>
      <c r="B42" s="18"/>
      <c r="C42" s="64">
        <v>0</v>
      </c>
      <c r="D42" s="43"/>
      <c r="E42" s="64">
        <v>0</v>
      </c>
      <c r="F42" s="43"/>
      <c r="G42" s="64">
        <v>0</v>
      </c>
      <c r="H42" s="43"/>
      <c r="I42" s="64">
        <v>0</v>
      </c>
      <c r="J42" s="43"/>
      <c r="K42" s="64">
        <v>12736984</v>
      </c>
      <c r="L42" s="43"/>
      <c r="M42" s="64">
        <v>493003458184</v>
      </c>
      <c r="N42" s="43"/>
      <c r="O42" s="64">
        <v>488731843295</v>
      </c>
      <c r="P42" s="43"/>
      <c r="Q42" s="87">
        <v>4271614889</v>
      </c>
      <c r="R42" s="87"/>
    </row>
    <row r="43" spans="1:18" ht="21.75" customHeight="1" x14ac:dyDescent="0.4">
      <c r="A43" s="32" t="s">
        <v>59</v>
      </c>
      <c r="B43" s="18"/>
      <c r="C43" s="64">
        <v>0</v>
      </c>
      <c r="D43" s="43"/>
      <c r="E43" s="64">
        <v>0</v>
      </c>
      <c r="F43" s="43"/>
      <c r="G43" s="64">
        <v>0</v>
      </c>
      <c r="H43" s="43"/>
      <c r="I43" s="64">
        <v>0</v>
      </c>
      <c r="J43" s="43"/>
      <c r="K43" s="64">
        <v>50772987</v>
      </c>
      <c r="L43" s="43"/>
      <c r="M43" s="64">
        <v>384675248852</v>
      </c>
      <c r="N43" s="43"/>
      <c r="O43" s="64">
        <v>394479406960</v>
      </c>
      <c r="P43" s="43"/>
      <c r="Q43" s="87">
        <v>-9804158108</v>
      </c>
      <c r="R43" s="87"/>
    </row>
    <row r="44" spans="1:18" ht="21.75" customHeight="1" x14ac:dyDescent="0.4">
      <c r="A44" s="32" t="s">
        <v>176</v>
      </c>
      <c r="B44" s="18"/>
      <c r="C44" s="64">
        <v>0</v>
      </c>
      <c r="D44" s="43"/>
      <c r="E44" s="64">
        <v>0</v>
      </c>
      <c r="F44" s="43"/>
      <c r="G44" s="64">
        <v>0</v>
      </c>
      <c r="H44" s="43"/>
      <c r="I44" s="64">
        <v>0</v>
      </c>
      <c r="J44" s="43"/>
      <c r="K44" s="64">
        <v>19000000</v>
      </c>
      <c r="L44" s="43"/>
      <c r="M44" s="64">
        <v>1087418236932</v>
      </c>
      <c r="N44" s="43"/>
      <c r="O44" s="64">
        <v>1149098273500</v>
      </c>
      <c r="P44" s="43"/>
      <c r="Q44" s="87">
        <v>-61680036568</v>
      </c>
      <c r="R44" s="87"/>
    </row>
    <row r="45" spans="1:18" ht="21.75" customHeight="1" x14ac:dyDescent="0.4">
      <c r="A45" s="32" t="s">
        <v>177</v>
      </c>
      <c r="B45" s="18"/>
      <c r="C45" s="64">
        <v>0</v>
      </c>
      <c r="D45" s="43"/>
      <c r="E45" s="64">
        <v>0</v>
      </c>
      <c r="F45" s="43"/>
      <c r="G45" s="64">
        <v>0</v>
      </c>
      <c r="H45" s="43"/>
      <c r="I45" s="64">
        <v>0</v>
      </c>
      <c r="J45" s="43"/>
      <c r="K45" s="64">
        <v>342</v>
      </c>
      <c r="L45" s="43"/>
      <c r="M45" s="64">
        <v>2640195</v>
      </c>
      <c r="N45" s="43"/>
      <c r="O45" s="64">
        <v>2179495</v>
      </c>
      <c r="P45" s="43"/>
      <c r="Q45" s="87">
        <v>460700</v>
      </c>
      <c r="R45" s="87"/>
    </row>
    <row r="46" spans="1:18" ht="21.75" customHeight="1" x14ac:dyDescent="0.4">
      <c r="A46" s="32" t="s">
        <v>51</v>
      </c>
      <c r="B46" s="18"/>
      <c r="C46" s="64">
        <v>0</v>
      </c>
      <c r="D46" s="43"/>
      <c r="E46" s="64">
        <v>0</v>
      </c>
      <c r="F46" s="43"/>
      <c r="G46" s="64">
        <v>0</v>
      </c>
      <c r="H46" s="43"/>
      <c r="I46" s="64">
        <v>0</v>
      </c>
      <c r="J46" s="43"/>
      <c r="K46" s="64">
        <v>1206668423</v>
      </c>
      <c r="L46" s="43"/>
      <c r="M46" s="64">
        <v>2108278463322</v>
      </c>
      <c r="N46" s="43"/>
      <c r="O46" s="64">
        <v>2052932600440</v>
      </c>
      <c r="P46" s="43"/>
      <c r="Q46" s="87">
        <v>55345862882</v>
      </c>
      <c r="R46" s="87"/>
    </row>
    <row r="47" spans="1:18" ht="21.75" customHeight="1" x14ac:dyDescent="0.4">
      <c r="A47" s="32" t="s">
        <v>178</v>
      </c>
      <c r="B47" s="18"/>
      <c r="C47" s="64">
        <v>0</v>
      </c>
      <c r="D47" s="43"/>
      <c r="E47" s="64">
        <v>0</v>
      </c>
      <c r="F47" s="43"/>
      <c r="G47" s="64">
        <v>0</v>
      </c>
      <c r="H47" s="43"/>
      <c r="I47" s="64">
        <v>0</v>
      </c>
      <c r="J47" s="43"/>
      <c r="K47" s="64">
        <v>4276</v>
      </c>
      <c r="L47" s="43"/>
      <c r="M47" s="64">
        <v>14082343</v>
      </c>
      <c r="N47" s="43"/>
      <c r="O47" s="64">
        <v>11464441</v>
      </c>
      <c r="P47" s="43"/>
      <c r="Q47" s="87">
        <v>2617902</v>
      </c>
      <c r="R47" s="87"/>
    </row>
    <row r="48" spans="1:18" ht="21.75" customHeight="1" x14ac:dyDescent="0.4">
      <c r="A48" s="32" t="s">
        <v>179</v>
      </c>
      <c r="B48" s="18"/>
      <c r="C48" s="64">
        <v>0</v>
      </c>
      <c r="D48" s="43"/>
      <c r="E48" s="64">
        <v>0</v>
      </c>
      <c r="F48" s="43"/>
      <c r="G48" s="64">
        <v>0</v>
      </c>
      <c r="H48" s="43"/>
      <c r="I48" s="64">
        <v>0</v>
      </c>
      <c r="J48" s="43"/>
      <c r="K48" s="64">
        <v>25000000</v>
      </c>
      <c r="L48" s="43"/>
      <c r="M48" s="64">
        <v>112544901731</v>
      </c>
      <c r="N48" s="43"/>
      <c r="O48" s="64">
        <v>116294044000</v>
      </c>
      <c r="P48" s="43"/>
      <c r="Q48" s="87">
        <v>-3749142269</v>
      </c>
      <c r="R48" s="87"/>
    </row>
    <row r="49" spans="1:18" ht="21.75" customHeight="1" x14ac:dyDescent="0.4">
      <c r="A49" s="32" t="s">
        <v>180</v>
      </c>
      <c r="B49" s="18"/>
      <c r="C49" s="64">
        <v>0</v>
      </c>
      <c r="D49" s="43"/>
      <c r="E49" s="64">
        <v>0</v>
      </c>
      <c r="F49" s="43"/>
      <c r="G49" s="64">
        <v>0</v>
      </c>
      <c r="H49" s="43"/>
      <c r="I49" s="64">
        <v>0</v>
      </c>
      <c r="J49" s="43"/>
      <c r="K49" s="64">
        <v>4500000</v>
      </c>
      <c r="L49" s="43"/>
      <c r="M49" s="64">
        <v>626053042144</v>
      </c>
      <c r="N49" s="43"/>
      <c r="O49" s="64">
        <v>608832065250</v>
      </c>
      <c r="P49" s="43"/>
      <c r="Q49" s="87">
        <v>17220976894</v>
      </c>
      <c r="R49" s="87"/>
    </row>
    <row r="50" spans="1:18" ht="21.75" customHeight="1" x14ac:dyDescent="0.4">
      <c r="A50" s="32" t="s">
        <v>38</v>
      </c>
      <c r="B50" s="18"/>
      <c r="C50" s="64">
        <v>0</v>
      </c>
      <c r="D50" s="43"/>
      <c r="E50" s="64">
        <v>0</v>
      </c>
      <c r="F50" s="43"/>
      <c r="G50" s="64">
        <v>0</v>
      </c>
      <c r="H50" s="43"/>
      <c r="I50" s="64">
        <v>0</v>
      </c>
      <c r="J50" s="43"/>
      <c r="K50" s="64">
        <v>11251147</v>
      </c>
      <c r="L50" s="43"/>
      <c r="M50" s="64">
        <v>116405353720</v>
      </c>
      <c r="N50" s="43"/>
      <c r="O50" s="64">
        <v>103820898824</v>
      </c>
      <c r="P50" s="43"/>
      <c r="Q50" s="87">
        <v>12584454896</v>
      </c>
      <c r="R50" s="87"/>
    </row>
    <row r="51" spans="1:18" ht="21.75" customHeight="1" x14ac:dyDescent="0.4">
      <c r="A51" s="32" t="s">
        <v>181</v>
      </c>
      <c r="B51" s="18"/>
      <c r="C51" s="64">
        <v>0</v>
      </c>
      <c r="D51" s="43"/>
      <c r="E51" s="64">
        <v>0</v>
      </c>
      <c r="F51" s="43"/>
      <c r="G51" s="64">
        <v>0</v>
      </c>
      <c r="H51" s="43"/>
      <c r="I51" s="64">
        <v>0</v>
      </c>
      <c r="J51" s="43"/>
      <c r="K51" s="64">
        <v>6000000</v>
      </c>
      <c r="L51" s="43"/>
      <c r="M51" s="64">
        <v>19551688197</v>
      </c>
      <c r="N51" s="43"/>
      <c r="O51" s="64">
        <v>16390315860</v>
      </c>
      <c r="P51" s="43"/>
      <c r="Q51" s="87">
        <v>3161372337</v>
      </c>
      <c r="R51" s="87"/>
    </row>
    <row r="52" spans="1:18" ht="21.75" customHeight="1" x14ac:dyDescent="0.4">
      <c r="A52" s="32" t="s">
        <v>57</v>
      </c>
      <c r="B52" s="18"/>
      <c r="C52" s="64">
        <v>0</v>
      </c>
      <c r="D52" s="43"/>
      <c r="E52" s="64">
        <v>0</v>
      </c>
      <c r="F52" s="43"/>
      <c r="G52" s="64">
        <v>0</v>
      </c>
      <c r="H52" s="43"/>
      <c r="I52" s="64">
        <v>0</v>
      </c>
      <c r="J52" s="43"/>
      <c r="K52" s="64">
        <v>130792460</v>
      </c>
      <c r="L52" s="43"/>
      <c r="M52" s="64">
        <v>365257407852</v>
      </c>
      <c r="N52" s="43"/>
      <c r="O52" s="64">
        <v>440737749609</v>
      </c>
      <c r="P52" s="43"/>
      <c r="Q52" s="87">
        <v>-75480341757</v>
      </c>
      <c r="R52" s="87"/>
    </row>
    <row r="53" spans="1:18" ht="21.75" customHeight="1" x14ac:dyDescent="0.4">
      <c r="A53" s="32" t="s">
        <v>182</v>
      </c>
      <c r="B53" s="18"/>
      <c r="C53" s="64">
        <v>0</v>
      </c>
      <c r="D53" s="43"/>
      <c r="E53" s="64">
        <v>0</v>
      </c>
      <c r="F53" s="43"/>
      <c r="G53" s="64">
        <v>0</v>
      </c>
      <c r="H53" s="43"/>
      <c r="I53" s="64">
        <v>0</v>
      </c>
      <c r="J53" s="43"/>
      <c r="K53" s="64">
        <v>4654657</v>
      </c>
      <c r="L53" s="43"/>
      <c r="M53" s="64">
        <v>157173561718</v>
      </c>
      <c r="N53" s="43"/>
      <c r="O53" s="64">
        <v>140546325937</v>
      </c>
      <c r="P53" s="43"/>
      <c r="Q53" s="87">
        <v>16627235781</v>
      </c>
      <c r="R53" s="87"/>
    </row>
    <row r="54" spans="1:18" ht="21.75" customHeight="1" x14ac:dyDescent="0.4">
      <c r="A54" s="32" t="s">
        <v>28</v>
      </c>
      <c r="B54" s="18"/>
      <c r="C54" s="64">
        <v>0</v>
      </c>
      <c r="D54" s="43"/>
      <c r="E54" s="64">
        <v>0</v>
      </c>
      <c r="F54" s="43"/>
      <c r="G54" s="64">
        <v>0</v>
      </c>
      <c r="H54" s="43"/>
      <c r="I54" s="64">
        <v>0</v>
      </c>
      <c r="J54" s="43"/>
      <c r="K54" s="64">
        <v>80271837</v>
      </c>
      <c r="L54" s="43"/>
      <c r="M54" s="64">
        <v>617755653629</v>
      </c>
      <c r="N54" s="43"/>
      <c r="O54" s="64">
        <v>497820848047</v>
      </c>
      <c r="P54" s="43"/>
      <c r="Q54" s="87">
        <v>119934805582</v>
      </c>
      <c r="R54" s="87"/>
    </row>
    <row r="55" spans="1:18" ht="21.75" customHeight="1" x14ac:dyDescent="0.4">
      <c r="A55" s="32" t="s">
        <v>50</v>
      </c>
      <c r="B55" s="18"/>
      <c r="C55" s="64">
        <v>0</v>
      </c>
      <c r="D55" s="43"/>
      <c r="E55" s="64">
        <v>0</v>
      </c>
      <c r="F55" s="43"/>
      <c r="G55" s="64">
        <v>0</v>
      </c>
      <c r="H55" s="43"/>
      <c r="I55" s="64">
        <v>0</v>
      </c>
      <c r="J55" s="43"/>
      <c r="K55" s="64">
        <v>3000000</v>
      </c>
      <c r="L55" s="43"/>
      <c r="M55" s="64">
        <v>42717223701</v>
      </c>
      <c r="N55" s="43"/>
      <c r="O55" s="64">
        <v>29410882808</v>
      </c>
      <c r="P55" s="43"/>
      <c r="Q55" s="87">
        <v>13306340893</v>
      </c>
      <c r="R55" s="87"/>
    </row>
    <row r="56" spans="1:18" ht="21.75" customHeight="1" x14ac:dyDescent="0.4">
      <c r="A56" s="32" t="s">
        <v>71</v>
      </c>
      <c r="B56" s="18"/>
      <c r="C56" s="64">
        <v>0</v>
      </c>
      <c r="D56" s="43"/>
      <c r="E56" s="64">
        <v>0</v>
      </c>
      <c r="F56" s="43"/>
      <c r="G56" s="64">
        <v>0</v>
      </c>
      <c r="H56" s="43"/>
      <c r="I56" s="64">
        <v>0</v>
      </c>
      <c r="J56" s="43"/>
      <c r="K56" s="64">
        <v>8319690</v>
      </c>
      <c r="L56" s="43"/>
      <c r="M56" s="64">
        <v>37674675376</v>
      </c>
      <c r="N56" s="43"/>
      <c r="O56" s="64">
        <v>29058933365</v>
      </c>
      <c r="P56" s="43"/>
      <c r="Q56" s="87">
        <v>8615742011</v>
      </c>
      <c r="R56" s="87"/>
    </row>
    <row r="57" spans="1:18" ht="21.75" customHeight="1" x14ac:dyDescent="0.4">
      <c r="A57" s="32" t="s">
        <v>40</v>
      </c>
      <c r="B57" s="18"/>
      <c r="C57" s="64">
        <v>0</v>
      </c>
      <c r="D57" s="43"/>
      <c r="E57" s="64">
        <v>0</v>
      </c>
      <c r="F57" s="43"/>
      <c r="G57" s="64">
        <v>0</v>
      </c>
      <c r="H57" s="43"/>
      <c r="I57" s="64">
        <v>0</v>
      </c>
      <c r="J57" s="43"/>
      <c r="K57" s="64">
        <v>300000000</v>
      </c>
      <c r="L57" s="43"/>
      <c r="M57" s="64">
        <v>786147242053</v>
      </c>
      <c r="N57" s="43"/>
      <c r="O57" s="64">
        <v>786473202000</v>
      </c>
      <c r="P57" s="43"/>
      <c r="Q57" s="87">
        <v>-325959947</v>
      </c>
      <c r="R57" s="87"/>
    </row>
    <row r="58" spans="1:18" ht="21.75" customHeight="1" x14ac:dyDescent="0.4">
      <c r="A58" s="32" t="s">
        <v>183</v>
      </c>
      <c r="B58" s="18"/>
      <c r="C58" s="64">
        <v>0</v>
      </c>
      <c r="D58" s="43"/>
      <c r="E58" s="64">
        <v>0</v>
      </c>
      <c r="F58" s="43"/>
      <c r="G58" s="64">
        <v>0</v>
      </c>
      <c r="H58" s="43"/>
      <c r="I58" s="64">
        <v>0</v>
      </c>
      <c r="J58" s="43"/>
      <c r="K58" s="64">
        <v>800000</v>
      </c>
      <c r="L58" s="43"/>
      <c r="M58" s="64">
        <v>2989511069</v>
      </c>
      <c r="N58" s="43"/>
      <c r="O58" s="64">
        <v>2765748340</v>
      </c>
      <c r="P58" s="43"/>
      <c r="Q58" s="87">
        <v>223762729</v>
      </c>
      <c r="R58" s="87"/>
    </row>
    <row r="59" spans="1:18" ht="21.75" customHeight="1" x14ac:dyDescent="0.4">
      <c r="A59" s="32" t="s">
        <v>69</v>
      </c>
      <c r="B59" s="18"/>
      <c r="C59" s="64">
        <v>0</v>
      </c>
      <c r="D59" s="43"/>
      <c r="E59" s="64">
        <v>0</v>
      </c>
      <c r="F59" s="43"/>
      <c r="G59" s="64">
        <v>0</v>
      </c>
      <c r="H59" s="43"/>
      <c r="I59" s="64">
        <v>0</v>
      </c>
      <c r="J59" s="43"/>
      <c r="K59" s="64">
        <v>73500000</v>
      </c>
      <c r="L59" s="43"/>
      <c r="M59" s="64">
        <v>635963716820</v>
      </c>
      <c r="N59" s="43"/>
      <c r="O59" s="64">
        <v>548447474466</v>
      </c>
      <c r="P59" s="43"/>
      <c r="Q59" s="87">
        <v>87516242354</v>
      </c>
      <c r="R59" s="87"/>
    </row>
    <row r="60" spans="1:18" ht="21.75" customHeight="1" x14ac:dyDescent="0.4">
      <c r="A60" s="32" t="s">
        <v>73</v>
      </c>
      <c r="B60" s="18"/>
      <c r="C60" s="64">
        <v>0</v>
      </c>
      <c r="D60" s="43"/>
      <c r="E60" s="64">
        <v>0</v>
      </c>
      <c r="F60" s="43"/>
      <c r="G60" s="64">
        <v>0</v>
      </c>
      <c r="H60" s="43"/>
      <c r="I60" s="64">
        <v>0</v>
      </c>
      <c r="J60" s="43"/>
      <c r="K60" s="64">
        <v>3954869</v>
      </c>
      <c r="L60" s="43"/>
      <c r="M60" s="64">
        <v>22172282939</v>
      </c>
      <c r="N60" s="43"/>
      <c r="O60" s="64">
        <v>21284317308</v>
      </c>
      <c r="P60" s="43"/>
      <c r="Q60" s="87">
        <v>887965631</v>
      </c>
      <c r="R60" s="87"/>
    </row>
    <row r="61" spans="1:18" ht="21.75" customHeight="1" x14ac:dyDescent="0.4">
      <c r="A61" s="32" t="s">
        <v>45</v>
      </c>
      <c r="B61" s="18"/>
      <c r="C61" s="64">
        <v>0</v>
      </c>
      <c r="D61" s="43"/>
      <c r="E61" s="64">
        <v>0</v>
      </c>
      <c r="F61" s="43"/>
      <c r="G61" s="64">
        <v>0</v>
      </c>
      <c r="H61" s="43"/>
      <c r="I61" s="64">
        <v>0</v>
      </c>
      <c r="J61" s="43"/>
      <c r="K61" s="64">
        <v>6699170</v>
      </c>
      <c r="L61" s="43"/>
      <c r="M61" s="64">
        <v>30725237192</v>
      </c>
      <c r="N61" s="43"/>
      <c r="O61" s="64">
        <v>31031654412</v>
      </c>
      <c r="P61" s="43"/>
      <c r="Q61" s="87">
        <v>-306417220</v>
      </c>
      <c r="R61" s="87"/>
    </row>
    <row r="62" spans="1:18" ht="21.75" customHeight="1" x14ac:dyDescent="0.4">
      <c r="A62" s="32" t="s">
        <v>95</v>
      </c>
      <c r="B62" s="18"/>
      <c r="C62" s="64">
        <v>0</v>
      </c>
      <c r="D62" s="43"/>
      <c r="E62" s="64">
        <v>0</v>
      </c>
      <c r="F62" s="43"/>
      <c r="G62" s="64">
        <v>0</v>
      </c>
      <c r="H62" s="43"/>
      <c r="I62" s="64">
        <v>0</v>
      </c>
      <c r="J62" s="43"/>
      <c r="K62" s="64">
        <v>133750</v>
      </c>
      <c r="L62" s="43"/>
      <c r="M62" s="64">
        <v>4817594950</v>
      </c>
      <c r="N62" s="43"/>
      <c r="O62" s="64">
        <v>3941668540</v>
      </c>
      <c r="P62" s="43"/>
      <c r="Q62" s="87">
        <v>875926410</v>
      </c>
      <c r="R62" s="87"/>
    </row>
    <row r="63" spans="1:18" ht="21.75" customHeight="1" x14ac:dyDescent="0.4">
      <c r="A63" s="32" t="s">
        <v>27</v>
      </c>
      <c r="B63" s="18"/>
      <c r="C63" s="64">
        <v>0</v>
      </c>
      <c r="D63" s="43"/>
      <c r="E63" s="64">
        <v>0</v>
      </c>
      <c r="F63" s="43"/>
      <c r="G63" s="64">
        <v>0</v>
      </c>
      <c r="H63" s="43"/>
      <c r="I63" s="64">
        <v>0</v>
      </c>
      <c r="J63" s="43"/>
      <c r="K63" s="64">
        <v>2</v>
      </c>
      <c r="L63" s="43"/>
      <c r="M63" s="64">
        <v>2</v>
      </c>
      <c r="N63" s="43"/>
      <c r="O63" s="64">
        <v>9569</v>
      </c>
      <c r="P63" s="43"/>
      <c r="Q63" s="87">
        <v>-9567</v>
      </c>
      <c r="R63" s="87"/>
    </row>
    <row r="64" spans="1:18" ht="21.75" customHeight="1" x14ac:dyDescent="0.4">
      <c r="A64" s="32" t="s">
        <v>184</v>
      </c>
      <c r="B64" s="18"/>
      <c r="C64" s="64">
        <v>0</v>
      </c>
      <c r="D64" s="43"/>
      <c r="E64" s="64">
        <v>0</v>
      </c>
      <c r="F64" s="43"/>
      <c r="G64" s="64">
        <v>0</v>
      </c>
      <c r="H64" s="43"/>
      <c r="I64" s="64">
        <v>0</v>
      </c>
      <c r="J64" s="43"/>
      <c r="K64" s="64">
        <v>15880000</v>
      </c>
      <c r="L64" s="43"/>
      <c r="M64" s="64">
        <v>34492876642</v>
      </c>
      <c r="N64" s="43"/>
      <c r="O64" s="64">
        <v>36333440000</v>
      </c>
      <c r="P64" s="43"/>
      <c r="Q64" s="87">
        <v>-1840563358</v>
      </c>
      <c r="R64" s="87"/>
    </row>
    <row r="65" spans="1:18" ht="21.75" customHeight="1" x14ac:dyDescent="0.4">
      <c r="A65" s="32" t="s">
        <v>47</v>
      </c>
      <c r="B65" s="18"/>
      <c r="C65" s="64">
        <v>0</v>
      </c>
      <c r="D65" s="43"/>
      <c r="E65" s="64">
        <v>0</v>
      </c>
      <c r="F65" s="43"/>
      <c r="G65" s="64">
        <v>0</v>
      </c>
      <c r="H65" s="43"/>
      <c r="I65" s="64">
        <v>0</v>
      </c>
      <c r="J65" s="43"/>
      <c r="K65" s="64">
        <v>1</v>
      </c>
      <c r="L65" s="43"/>
      <c r="M65" s="64">
        <v>1</v>
      </c>
      <c r="N65" s="43"/>
      <c r="O65" s="64">
        <v>1936</v>
      </c>
      <c r="P65" s="43"/>
      <c r="Q65" s="87">
        <v>-1935</v>
      </c>
      <c r="R65" s="87"/>
    </row>
    <row r="66" spans="1:18" ht="21.75" customHeight="1" x14ac:dyDescent="0.4">
      <c r="A66" s="33" t="s">
        <v>30</v>
      </c>
      <c r="B66" s="18"/>
      <c r="C66" s="65">
        <v>0</v>
      </c>
      <c r="D66" s="43"/>
      <c r="E66" s="65">
        <v>0</v>
      </c>
      <c r="F66" s="43"/>
      <c r="G66" s="65">
        <v>0</v>
      </c>
      <c r="H66" s="43"/>
      <c r="I66" s="65">
        <v>0</v>
      </c>
      <c r="J66" s="43"/>
      <c r="K66" s="65">
        <v>103454584</v>
      </c>
      <c r="L66" s="43"/>
      <c r="M66" s="65">
        <v>484749448015</v>
      </c>
      <c r="N66" s="43"/>
      <c r="O66" s="65">
        <v>374690312217</v>
      </c>
      <c r="P66" s="43"/>
      <c r="Q66" s="89">
        <v>110059135798</v>
      </c>
      <c r="R66" s="89"/>
    </row>
    <row r="67" spans="1:18" ht="21.75" customHeight="1" x14ac:dyDescent="0.4">
      <c r="A67" s="7" t="s">
        <v>98</v>
      </c>
      <c r="B67" s="18"/>
      <c r="C67" s="62">
        <f>SUM(C8:C66)</f>
        <v>356254147</v>
      </c>
      <c r="D67" s="43"/>
      <c r="E67" s="62">
        <f>SUM(E8:E66)</f>
        <v>3009831588341</v>
      </c>
      <c r="F67" s="43"/>
      <c r="G67" s="62">
        <f>SUM(G8:G66)</f>
        <v>2610020822086</v>
      </c>
      <c r="H67" s="43"/>
      <c r="I67" s="62">
        <f>SUM(I8:I66)</f>
        <v>399810766255</v>
      </c>
      <c r="J67" s="43"/>
      <c r="K67" s="62">
        <f>SUM(K8:K66)</f>
        <v>6889055133</v>
      </c>
      <c r="L67" s="43"/>
      <c r="M67" s="62">
        <f>SUM(M8:M66)</f>
        <v>33972377078827</v>
      </c>
      <c r="N67" s="43"/>
      <c r="O67" s="62">
        <f>SUM(O8:O66)</f>
        <v>30168108558294</v>
      </c>
      <c r="P67" s="43"/>
      <c r="Q67" s="105">
        <f>SUM(Q8:R66)</f>
        <v>3804268520533</v>
      </c>
      <c r="R67" s="105"/>
    </row>
    <row r="68" spans="1:18" x14ac:dyDescent="0.4">
      <c r="A68" s="18"/>
      <c r="B68" s="18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</row>
    <row r="69" spans="1:18" x14ac:dyDescent="0.4"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</row>
  </sheetData>
  <mergeCells count="68">
    <mergeCell ref="Q64:R64"/>
    <mergeCell ref="Q65:R65"/>
    <mergeCell ref="Q66:R66"/>
    <mergeCell ref="Q67:R67"/>
    <mergeCell ref="Q59:R59"/>
    <mergeCell ref="Q60:R60"/>
    <mergeCell ref="Q61:R61"/>
    <mergeCell ref="Q62:R62"/>
    <mergeCell ref="Q63:R63"/>
    <mergeCell ref="Q54:R54"/>
    <mergeCell ref="Q55:R55"/>
    <mergeCell ref="Q56:R56"/>
    <mergeCell ref="Q57:R57"/>
    <mergeCell ref="Q58:R58"/>
    <mergeCell ref="Q49:R49"/>
    <mergeCell ref="Q50:R50"/>
    <mergeCell ref="Q51:R51"/>
    <mergeCell ref="Q52:R52"/>
    <mergeCell ref="Q53:R53"/>
    <mergeCell ref="Q44:R44"/>
    <mergeCell ref="Q45:R45"/>
    <mergeCell ref="Q46:R46"/>
    <mergeCell ref="Q47:R47"/>
    <mergeCell ref="Q48:R48"/>
    <mergeCell ref="Q39:R39"/>
    <mergeCell ref="Q40:R40"/>
    <mergeCell ref="Q41:R41"/>
    <mergeCell ref="Q42:R42"/>
    <mergeCell ref="Q43:R43"/>
    <mergeCell ref="Q33:R33"/>
    <mergeCell ref="Q34:R34"/>
    <mergeCell ref="Q35:R35"/>
    <mergeCell ref="Q36:R36"/>
    <mergeCell ref="Q38:R38"/>
    <mergeCell ref="Q28:R28"/>
    <mergeCell ref="Q29:R29"/>
    <mergeCell ref="Q30:R30"/>
    <mergeCell ref="Q31:R31"/>
    <mergeCell ref="Q32:R32"/>
    <mergeCell ref="Q13:R13"/>
    <mergeCell ref="Q14:R14"/>
    <mergeCell ref="Q15:R15"/>
    <mergeCell ref="Q16:R16"/>
    <mergeCell ref="Q37:R37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100"/>
  <sheetViews>
    <sheetView rightToLeft="1" topLeftCell="A73" workbookViewId="0">
      <selection activeCell="V91" sqref="V91"/>
    </sheetView>
  </sheetViews>
  <sheetFormatPr defaultRowHeight="15.75" x14ac:dyDescent="0.4"/>
  <cols>
    <col min="1" max="2" width="2.5703125" style="10" customWidth="1"/>
    <col min="3" max="3" width="23.42578125" style="10" customWidth="1"/>
    <col min="4" max="5" width="1.28515625" style="10" customWidth="1"/>
    <col min="6" max="6" width="15.5703125" style="10" bestFit="1" customWidth="1"/>
    <col min="7" max="7" width="1.28515625" style="10" customWidth="1"/>
    <col min="8" max="8" width="19.42578125" style="10" bestFit="1" customWidth="1"/>
    <col min="9" max="9" width="1.28515625" style="10" customWidth="1"/>
    <col min="10" max="10" width="19.42578125" style="10" bestFit="1" customWidth="1"/>
    <col min="11" max="11" width="1.28515625" style="10" customWidth="1"/>
    <col min="12" max="12" width="14.28515625" style="10" customWidth="1"/>
    <col min="13" max="13" width="1.28515625" style="10" customWidth="1"/>
    <col min="14" max="14" width="18.42578125" style="10" bestFit="1" customWidth="1"/>
    <col min="15" max="15" width="1.28515625" style="10" customWidth="1"/>
    <col min="16" max="16" width="14.28515625" style="10" customWidth="1"/>
    <col min="17" max="17" width="1.28515625" style="10" customWidth="1"/>
    <col min="18" max="18" width="18.42578125" style="10" bestFit="1" customWidth="1"/>
    <col min="19" max="19" width="1.28515625" style="10" customWidth="1"/>
    <col min="20" max="20" width="15.5703125" style="10" customWidth="1"/>
    <col min="21" max="21" width="1.28515625" style="10" customWidth="1"/>
    <col min="22" max="22" width="15.5703125" style="10" customWidth="1"/>
    <col min="23" max="23" width="1.28515625" style="10" customWidth="1"/>
    <col min="24" max="24" width="19.7109375" style="10" bestFit="1" customWidth="1"/>
    <col min="25" max="25" width="1.28515625" style="10" customWidth="1"/>
    <col min="26" max="26" width="19.5703125" style="10" bestFit="1" customWidth="1"/>
    <col min="27" max="27" width="1.28515625" style="10" customWidth="1"/>
    <col min="28" max="28" width="15.5703125" style="10" customWidth="1"/>
    <col min="29" max="29" width="0.28515625" style="10" customWidth="1"/>
    <col min="30" max="30" width="9.140625" style="10"/>
    <col min="31" max="31" width="15.5703125" style="10" hidden="1" customWidth="1"/>
  </cols>
  <sheetData>
    <row r="1" spans="1:31" ht="29.1" customHeight="1" x14ac:dyDescent="0.4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31" ht="21.75" customHeight="1" x14ac:dyDescent="0.4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31" ht="21.75" customHeight="1" x14ac:dyDescent="0.4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</row>
    <row r="4" spans="1:31" ht="14.45" customHeight="1" x14ac:dyDescent="0.4">
      <c r="A4" s="4" t="s">
        <v>3</v>
      </c>
      <c r="B4" s="81" t="s">
        <v>4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31" ht="14.45" customHeight="1" x14ac:dyDescent="0.4">
      <c r="A5" s="81" t="s">
        <v>5</v>
      </c>
      <c r="B5" s="81"/>
      <c r="C5" s="81" t="s">
        <v>6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31" ht="14.45" customHeight="1" x14ac:dyDescent="0.4">
      <c r="A6" s="18"/>
      <c r="B6" s="18"/>
      <c r="C6" s="18"/>
      <c r="D6" s="18"/>
      <c r="E6" s="18"/>
      <c r="F6" s="82" t="s">
        <v>7</v>
      </c>
      <c r="G6" s="82"/>
      <c r="H6" s="82"/>
      <c r="I6" s="82"/>
      <c r="J6" s="82"/>
      <c r="K6" s="18"/>
      <c r="L6" s="82" t="s">
        <v>8</v>
      </c>
      <c r="M6" s="82"/>
      <c r="N6" s="82"/>
      <c r="O6" s="82"/>
      <c r="P6" s="82"/>
      <c r="Q6" s="82"/>
      <c r="R6" s="82"/>
      <c r="S6" s="18"/>
      <c r="T6" s="82" t="s">
        <v>9</v>
      </c>
      <c r="U6" s="82"/>
      <c r="V6" s="82"/>
      <c r="W6" s="82"/>
      <c r="X6" s="82"/>
      <c r="Y6" s="82"/>
      <c r="Z6" s="82"/>
      <c r="AA6" s="82"/>
      <c r="AB6" s="82"/>
    </row>
    <row r="7" spans="1:31" ht="14.45" customHeight="1" x14ac:dyDescent="0.4">
      <c r="A7" s="18"/>
      <c r="B7" s="18"/>
      <c r="C7" s="18"/>
      <c r="D7" s="18"/>
      <c r="E7" s="18"/>
      <c r="F7" s="19"/>
      <c r="G7" s="19"/>
      <c r="H7" s="19"/>
      <c r="I7" s="19"/>
      <c r="J7" s="19"/>
      <c r="K7" s="18"/>
      <c r="L7" s="83" t="s">
        <v>10</v>
      </c>
      <c r="M7" s="83"/>
      <c r="N7" s="83"/>
      <c r="O7" s="19"/>
      <c r="P7" s="83" t="s">
        <v>11</v>
      </c>
      <c r="Q7" s="83"/>
      <c r="R7" s="83"/>
      <c r="S7" s="18"/>
      <c r="T7" s="19"/>
      <c r="U7" s="19"/>
      <c r="V7" s="19"/>
      <c r="W7" s="19"/>
      <c r="X7" s="19"/>
      <c r="Y7" s="19"/>
      <c r="Z7" s="19"/>
      <c r="AA7" s="19"/>
      <c r="AB7" s="19"/>
    </row>
    <row r="8" spans="1:31" ht="14.45" customHeight="1" x14ac:dyDescent="0.4">
      <c r="A8" s="82" t="s">
        <v>12</v>
      </c>
      <c r="B8" s="82"/>
      <c r="C8" s="82"/>
      <c r="D8" s="18"/>
      <c r="E8" s="82" t="s">
        <v>13</v>
      </c>
      <c r="F8" s="82"/>
      <c r="G8" s="18"/>
      <c r="H8" s="5" t="s">
        <v>14</v>
      </c>
      <c r="I8" s="18"/>
      <c r="J8" s="5" t="s">
        <v>15</v>
      </c>
      <c r="K8" s="18"/>
      <c r="L8" s="6" t="s">
        <v>13</v>
      </c>
      <c r="M8" s="19"/>
      <c r="N8" s="6" t="s">
        <v>14</v>
      </c>
      <c r="O8" s="18"/>
      <c r="P8" s="6" t="s">
        <v>13</v>
      </c>
      <c r="Q8" s="19"/>
      <c r="R8" s="6" t="s">
        <v>16</v>
      </c>
      <c r="S8" s="18"/>
      <c r="T8" s="5" t="s">
        <v>13</v>
      </c>
      <c r="U8" s="18"/>
      <c r="V8" s="5" t="s">
        <v>17</v>
      </c>
      <c r="W8" s="18"/>
      <c r="X8" s="5" t="s">
        <v>14</v>
      </c>
      <c r="Y8" s="18"/>
      <c r="Z8" s="5" t="s">
        <v>15</v>
      </c>
      <c r="AA8" s="18"/>
      <c r="AB8" s="5" t="s">
        <v>18</v>
      </c>
    </row>
    <row r="9" spans="1:31" ht="21.75" customHeight="1" x14ac:dyDescent="0.4">
      <c r="A9" s="84" t="s">
        <v>19</v>
      </c>
      <c r="B9" s="84"/>
      <c r="C9" s="84"/>
      <c r="D9" s="18"/>
      <c r="E9" s="85">
        <v>100000000</v>
      </c>
      <c r="F9" s="85"/>
      <c r="G9" s="43"/>
      <c r="H9" s="63">
        <v>614906914762</v>
      </c>
      <c r="I9" s="43"/>
      <c r="J9" s="63">
        <v>587423840000</v>
      </c>
      <c r="K9" s="43"/>
      <c r="L9" s="63">
        <v>0</v>
      </c>
      <c r="M9" s="43"/>
      <c r="N9" s="63">
        <v>0</v>
      </c>
      <c r="O9" s="43"/>
      <c r="P9" s="63">
        <v>0</v>
      </c>
      <c r="Q9" s="43"/>
      <c r="R9" s="63">
        <v>0</v>
      </c>
      <c r="S9" s="43"/>
      <c r="T9" s="63">
        <v>100000000</v>
      </c>
      <c r="U9" s="43"/>
      <c r="V9" s="63">
        <v>5570</v>
      </c>
      <c r="W9" s="43"/>
      <c r="X9" s="63">
        <v>614906914762</v>
      </c>
      <c r="Y9" s="43"/>
      <c r="Z9" s="63">
        <v>552694390000</v>
      </c>
      <c r="AA9" s="18"/>
      <c r="AB9" s="21">
        <v>0.87</v>
      </c>
      <c r="AE9" s="69">
        <v>63632654515670</v>
      </c>
    </row>
    <row r="10" spans="1:31" ht="21.75" customHeight="1" x14ac:dyDescent="0.4">
      <c r="A10" s="86" t="s">
        <v>20</v>
      </c>
      <c r="B10" s="86"/>
      <c r="C10" s="86"/>
      <c r="D10" s="18"/>
      <c r="E10" s="87">
        <v>200000000</v>
      </c>
      <c r="F10" s="87"/>
      <c r="G10" s="43"/>
      <c r="H10" s="64">
        <v>492478033633</v>
      </c>
      <c r="I10" s="43"/>
      <c r="J10" s="64">
        <v>553488206000</v>
      </c>
      <c r="K10" s="43"/>
      <c r="L10" s="64">
        <v>0</v>
      </c>
      <c r="M10" s="43"/>
      <c r="N10" s="64">
        <v>0</v>
      </c>
      <c r="O10" s="43"/>
      <c r="P10" s="64">
        <v>-127000000</v>
      </c>
      <c r="Q10" s="43"/>
      <c r="R10" s="64">
        <v>331912716644</v>
      </c>
      <c r="S10" s="43"/>
      <c r="T10" s="64">
        <v>73000000</v>
      </c>
      <c r="U10" s="43"/>
      <c r="V10" s="64">
        <v>2630</v>
      </c>
      <c r="W10" s="43"/>
      <c r="X10" s="64">
        <v>179754482283</v>
      </c>
      <c r="Y10" s="43"/>
      <c r="Z10" s="64">
        <v>190505917300</v>
      </c>
      <c r="AA10" s="18"/>
      <c r="AB10" s="23">
        <v>0.3</v>
      </c>
    </row>
    <row r="11" spans="1:31" ht="21.75" customHeight="1" x14ac:dyDescent="0.4">
      <c r="A11" s="86" t="s">
        <v>21</v>
      </c>
      <c r="B11" s="86"/>
      <c r="C11" s="86"/>
      <c r="D11" s="18"/>
      <c r="E11" s="87">
        <v>999999991</v>
      </c>
      <c r="F11" s="87"/>
      <c r="G11" s="43"/>
      <c r="H11" s="64">
        <v>1517584069412</v>
      </c>
      <c r="I11" s="43"/>
      <c r="J11" s="64">
        <v>1946833722478.5</v>
      </c>
      <c r="K11" s="43"/>
      <c r="L11" s="64">
        <v>0</v>
      </c>
      <c r="M11" s="43"/>
      <c r="N11" s="64">
        <v>0</v>
      </c>
      <c r="O11" s="43"/>
      <c r="P11" s="64">
        <v>0</v>
      </c>
      <c r="Q11" s="43"/>
      <c r="R11" s="64">
        <v>0</v>
      </c>
      <c r="S11" s="43"/>
      <c r="T11" s="64">
        <v>999999991</v>
      </c>
      <c r="U11" s="43"/>
      <c r="V11" s="64">
        <v>2024</v>
      </c>
      <c r="W11" s="43"/>
      <c r="X11" s="64">
        <v>1517584069412</v>
      </c>
      <c r="Y11" s="43"/>
      <c r="Z11" s="64">
        <v>2008354461924.8101</v>
      </c>
      <c r="AA11" s="18"/>
      <c r="AB11" s="23">
        <v>3.16</v>
      </c>
    </row>
    <row r="12" spans="1:31" ht="21.75" customHeight="1" x14ac:dyDescent="0.4">
      <c r="A12" s="86" t="s">
        <v>22</v>
      </c>
      <c r="B12" s="86"/>
      <c r="C12" s="86"/>
      <c r="D12" s="18"/>
      <c r="E12" s="87">
        <v>200000000</v>
      </c>
      <c r="F12" s="87"/>
      <c r="G12" s="43"/>
      <c r="H12" s="64">
        <v>1191951050343</v>
      </c>
      <c r="I12" s="43"/>
      <c r="J12" s="64">
        <v>1930957420000</v>
      </c>
      <c r="K12" s="43"/>
      <c r="L12" s="64">
        <v>0</v>
      </c>
      <c r="M12" s="43"/>
      <c r="N12" s="64">
        <v>0</v>
      </c>
      <c r="O12" s="43"/>
      <c r="P12" s="64">
        <v>0</v>
      </c>
      <c r="Q12" s="43"/>
      <c r="R12" s="64">
        <v>0</v>
      </c>
      <c r="S12" s="43"/>
      <c r="T12" s="64">
        <v>200000000</v>
      </c>
      <c r="U12" s="43"/>
      <c r="V12" s="64">
        <v>9050</v>
      </c>
      <c r="W12" s="43"/>
      <c r="X12" s="64">
        <v>1191951050343</v>
      </c>
      <c r="Y12" s="43"/>
      <c r="Z12" s="64">
        <v>1796008700000</v>
      </c>
      <c r="AA12" s="18"/>
      <c r="AB12" s="23">
        <v>2.82</v>
      </c>
    </row>
    <row r="13" spans="1:31" ht="21.75" customHeight="1" x14ac:dyDescent="0.4">
      <c r="A13" s="86" t="s">
        <v>23</v>
      </c>
      <c r="B13" s="86"/>
      <c r="C13" s="86"/>
      <c r="D13" s="18"/>
      <c r="E13" s="87">
        <v>236000000</v>
      </c>
      <c r="F13" s="87"/>
      <c r="G13" s="43"/>
      <c r="H13" s="64">
        <v>456740871052</v>
      </c>
      <c r="I13" s="43"/>
      <c r="J13" s="64">
        <v>503477798000</v>
      </c>
      <c r="K13" s="43"/>
      <c r="L13" s="64">
        <v>0</v>
      </c>
      <c r="M13" s="43"/>
      <c r="N13" s="64">
        <v>0</v>
      </c>
      <c r="O13" s="43"/>
      <c r="P13" s="64">
        <v>0</v>
      </c>
      <c r="Q13" s="43"/>
      <c r="R13" s="64">
        <v>0</v>
      </c>
      <c r="S13" s="43"/>
      <c r="T13" s="64">
        <v>236000000</v>
      </c>
      <c r="U13" s="43"/>
      <c r="V13" s="64">
        <v>2100</v>
      </c>
      <c r="W13" s="43"/>
      <c r="X13" s="64">
        <v>456740871052</v>
      </c>
      <c r="Y13" s="43"/>
      <c r="Z13" s="64">
        <v>491769012000</v>
      </c>
      <c r="AA13" s="18"/>
      <c r="AB13" s="23">
        <v>0.77</v>
      </c>
    </row>
    <row r="14" spans="1:31" ht="21.75" customHeight="1" x14ac:dyDescent="0.4">
      <c r="A14" s="86" t="s">
        <v>24</v>
      </c>
      <c r="B14" s="86"/>
      <c r="C14" s="86"/>
      <c r="D14" s="18"/>
      <c r="E14" s="87">
        <v>20840962</v>
      </c>
      <c r="F14" s="87"/>
      <c r="G14" s="43"/>
      <c r="H14" s="64">
        <v>70621553963</v>
      </c>
      <c r="I14" s="43"/>
      <c r="J14" s="64">
        <v>79596786389.035294</v>
      </c>
      <c r="K14" s="43"/>
      <c r="L14" s="64">
        <v>0</v>
      </c>
      <c r="M14" s="43"/>
      <c r="N14" s="64">
        <v>0</v>
      </c>
      <c r="O14" s="43"/>
      <c r="P14" s="64">
        <v>-20840962</v>
      </c>
      <c r="Q14" s="43"/>
      <c r="R14" s="64">
        <v>84355959844</v>
      </c>
      <c r="S14" s="43"/>
      <c r="T14" s="64">
        <v>0</v>
      </c>
      <c r="U14" s="43"/>
      <c r="V14" s="64">
        <v>0</v>
      </c>
      <c r="W14" s="43"/>
      <c r="X14" s="64">
        <v>0</v>
      </c>
      <c r="Y14" s="43"/>
      <c r="Z14" s="64">
        <v>0</v>
      </c>
      <c r="AA14" s="18"/>
      <c r="AB14" s="23">
        <v>0</v>
      </c>
    </row>
    <row r="15" spans="1:31" ht="21.75" customHeight="1" x14ac:dyDescent="0.4">
      <c r="A15" s="86" t="s">
        <v>25</v>
      </c>
      <c r="B15" s="86"/>
      <c r="C15" s="86"/>
      <c r="D15" s="18"/>
      <c r="E15" s="87">
        <v>50000000</v>
      </c>
      <c r="F15" s="87"/>
      <c r="G15" s="43"/>
      <c r="H15" s="64">
        <v>193821330100</v>
      </c>
      <c r="I15" s="43"/>
      <c r="J15" s="64">
        <v>140406205000</v>
      </c>
      <c r="K15" s="43"/>
      <c r="L15" s="64">
        <v>0</v>
      </c>
      <c r="M15" s="43"/>
      <c r="N15" s="64">
        <v>0</v>
      </c>
      <c r="O15" s="43"/>
      <c r="P15" s="64">
        <v>0</v>
      </c>
      <c r="Q15" s="43"/>
      <c r="R15" s="64">
        <v>0</v>
      </c>
      <c r="S15" s="43"/>
      <c r="T15" s="64">
        <v>50000000</v>
      </c>
      <c r="U15" s="43"/>
      <c r="V15" s="64">
        <v>2767</v>
      </c>
      <c r="W15" s="43"/>
      <c r="X15" s="64">
        <v>193821330100</v>
      </c>
      <c r="Y15" s="43"/>
      <c r="Z15" s="64">
        <v>137280554500</v>
      </c>
      <c r="AA15" s="18"/>
      <c r="AB15" s="23">
        <v>0.22</v>
      </c>
    </row>
    <row r="16" spans="1:31" ht="21.75" customHeight="1" x14ac:dyDescent="0.4">
      <c r="A16" s="86" t="s">
        <v>26</v>
      </c>
      <c r="B16" s="86"/>
      <c r="C16" s="86"/>
      <c r="D16" s="18"/>
      <c r="E16" s="87">
        <v>10500000</v>
      </c>
      <c r="F16" s="87"/>
      <c r="G16" s="43"/>
      <c r="H16" s="64">
        <v>277593200895</v>
      </c>
      <c r="I16" s="43"/>
      <c r="J16" s="64">
        <v>232756773900</v>
      </c>
      <c r="K16" s="43"/>
      <c r="L16" s="64">
        <v>0</v>
      </c>
      <c r="M16" s="43"/>
      <c r="N16" s="64">
        <v>0</v>
      </c>
      <c r="O16" s="43"/>
      <c r="P16" s="64">
        <v>0</v>
      </c>
      <c r="Q16" s="43"/>
      <c r="R16" s="64">
        <v>0</v>
      </c>
      <c r="S16" s="43"/>
      <c r="T16" s="64">
        <v>10500000</v>
      </c>
      <c r="U16" s="43"/>
      <c r="V16" s="64">
        <v>23040</v>
      </c>
      <c r="W16" s="43"/>
      <c r="X16" s="64">
        <v>277593200895</v>
      </c>
      <c r="Y16" s="43"/>
      <c r="Z16" s="64">
        <v>240049958400</v>
      </c>
      <c r="AA16" s="18"/>
      <c r="AB16" s="23">
        <v>0.38</v>
      </c>
    </row>
    <row r="17" spans="1:28" ht="21.75" customHeight="1" x14ac:dyDescent="0.4">
      <c r="A17" s="86" t="s">
        <v>27</v>
      </c>
      <c r="B17" s="86"/>
      <c r="C17" s="86"/>
      <c r="D17" s="18"/>
      <c r="E17" s="87">
        <v>140000000</v>
      </c>
      <c r="F17" s="87"/>
      <c r="G17" s="43"/>
      <c r="H17" s="64">
        <v>433810152693</v>
      </c>
      <c r="I17" s="43"/>
      <c r="J17" s="64">
        <v>770993790000</v>
      </c>
      <c r="K17" s="43"/>
      <c r="L17" s="64">
        <v>671557928</v>
      </c>
      <c r="M17" s="43"/>
      <c r="N17" s="64">
        <v>0</v>
      </c>
      <c r="O17" s="43"/>
      <c r="P17" s="64">
        <v>0</v>
      </c>
      <c r="Q17" s="43"/>
      <c r="R17" s="64">
        <v>0</v>
      </c>
      <c r="S17" s="43"/>
      <c r="T17" s="64">
        <v>811557928</v>
      </c>
      <c r="U17" s="43"/>
      <c r="V17" s="64">
        <v>978</v>
      </c>
      <c r="W17" s="43"/>
      <c r="X17" s="64">
        <v>433810152693</v>
      </c>
      <c r="Y17" s="43"/>
      <c r="Z17" s="64">
        <v>787568324341.79602</v>
      </c>
      <c r="AA17" s="18"/>
      <c r="AB17" s="23">
        <v>1.24</v>
      </c>
    </row>
    <row r="18" spans="1:28" ht="21.75" customHeight="1" x14ac:dyDescent="0.4">
      <c r="A18" s="86" t="s">
        <v>28</v>
      </c>
      <c r="B18" s="86"/>
      <c r="C18" s="86"/>
      <c r="D18" s="18"/>
      <c r="E18" s="87">
        <v>370000000</v>
      </c>
      <c r="F18" s="87"/>
      <c r="G18" s="43"/>
      <c r="H18" s="64">
        <v>1795113714919</v>
      </c>
      <c r="I18" s="43"/>
      <c r="J18" s="64">
        <v>2323995567000</v>
      </c>
      <c r="K18" s="43"/>
      <c r="L18" s="64">
        <v>0</v>
      </c>
      <c r="M18" s="43"/>
      <c r="N18" s="64">
        <v>0</v>
      </c>
      <c r="O18" s="43"/>
      <c r="P18" s="64">
        <v>0</v>
      </c>
      <c r="Q18" s="43"/>
      <c r="R18" s="64">
        <v>0</v>
      </c>
      <c r="S18" s="43"/>
      <c r="T18" s="64">
        <v>370000000</v>
      </c>
      <c r="U18" s="43"/>
      <c r="V18" s="64">
        <v>6150</v>
      </c>
      <c r="W18" s="43"/>
      <c r="X18" s="64">
        <v>1795113714919</v>
      </c>
      <c r="Y18" s="43"/>
      <c r="Z18" s="64">
        <v>2257910385000</v>
      </c>
      <c r="AA18" s="18"/>
      <c r="AB18" s="23">
        <v>3.55</v>
      </c>
    </row>
    <row r="19" spans="1:28" ht="21.75" customHeight="1" x14ac:dyDescent="0.4">
      <c r="A19" s="86" t="s">
        <v>29</v>
      </c>
      <c r="B19" s="86"/>
      <c r="C19" s="86"/>
      <c r="D19" s="18"/>
      <c r="E19" s="87">
        <v>185000000</v>
      </c>
      <c r="F19" s="87"/>
      <c r="G19" s="43"/>
      <c r="H19" s="64">
        <v>1075901394414</v>
      </c>
      <c r="I19" s="43"/>
      <c r="J19" s="64">
        <v>1384117423000</v>
      </c>
      <c r="K19" s="43"/>
      <c r="L19" s="64">
        <v>0</v>
      </c>
      <c r="M19" s="43"/>
      <c r="N19" s="64">
        <v>0</v>
      </c>
      <c r="O19" s="43"/>
      <c r="P19" s="64">
        <v>0</v>
      </c>
      <c r="Q19" s="43"/>
      <c r="R19" s="64">
        <v>0</v>
      </c>
      <c r="S19" s="43"/>
      <c r="T19" s="64">
        <v>185000000</v>
      </c>
      <c r="U19" s="43"/>
      <c r="V19" s="64">
        <v>6940</v>
      </c>
      <c r="W19" s="43"/>
      <c r="X19" s="64">
        <v>1075901394414</v>
      </c>
      <c r="Y19" s="43"/>
      <c r="Z19" s="64">
        <v>1273975453000</v>
      </c>
      <c r="AA19" s="18"/>
      <c r="AB19" s="23">
        <v>2</v>
      </c>
    </row>
    <row r="20" spans="1:28" ht="21.75" customHeight="1" x14ac:dyDescent="0.4">
      <c r="A20" s="86" t="s">
        <v>30</v>
      </c>
      <c r="B20" s="86"/>
      <c r="C20" s="86"/>
      <c r="D20" s="18"/>
      <c r="E20" s="87">
        <v>197000000</v>
      </c>
      <c r="F20" s="87"/>
      <c r="G20" s="43"/>
      <c r="H20" s="64">
        <v>589458552502</v>
      </c>
      <c r="I20" s="43"/>
      <c r="J20" s="64">
        <v>765488676040</v>
      </c>
      <c r="K20" s="43"/>
      <c r="L20" s="64">
        <v>41262278</v>
      </c>
      <c r="M20" s="43"/>
      <c r="N20" s="64">
        <v>0</v>
      </c>
      <c r="O20" s="43"/>
      <c r="P20" s="64">
        <v>0</v>
      </c>
      <c r="Q20" s="43"/>
      <c r="R20" s="64">
        <v>0</v>
      </c>
      <c r="S20" s="43"/>
      <c r="T20" s="64">
        <v>238262278</v>
      </c>
      <c r="U20" s="43"/>
      <c r="V20" s="64">
        <v>3092</v>
      </c>
      <c r="W20" s="43"/>
      <c r="X20" s="64">
        <v>589458552502</v>
      </c>
      <c r="Y20" s="43"/>
      <c r="Z20" s="64">
        <v>731012218747.55701</v>
      </c>
      <c r="AA20" s="18"/>
      <c r="AB20" s="23">
        <v>1.1499999999999999</v>
      </c>
    </row>
    <row r="21" spans="1:28" ht="21.75" customHeight="1" x14ac:dyDescent="0.4">
      <c r="A21" s="86" t="s">
        <v>31</v>
      </c>
      <c r="B21" s="86"/>
      <c r="C21" s="86"/>
      <c r="D21" s="18"/>
      <c r="E21" s="87">
        <v>12700000</v>
      </c>
      <c r="F21" s="87"/>
      <c r="G21" s="43"/>
      <c r="H21" s="64">
        <v>260684486784</v>
      </c>
      <c r="I21" s="43"/>
      <c r="J21" s="64">
        <v>356631760700</v>
      </c>
      <c r="K21" s="43"/>
      <c r="L21" s="64">
        <v>0</v>
      </c>
      <c r="M21" s="43"/>
      <c r="N21" s="64">
        <v>0</v>
      </c>
      <c r="O21" s="43"/>
      <c r="P21" s="64">
        <v>0</v>
      </c>
      <c r="Q21" s="43"/>
      <c r="R21" s="64">
        <v>0</v>
      </c>
      <c r="S21" s="43"/>
      <c r="T21" s="64">
        <v>12700000</v>
      </c>
      <c r="U21" s="43"/>
      <c r="V21" s="64">
        <v>26000</v>
      </c>
      <c r="W21" s="43"/>
      <c r="X21" s="64">
        <v>260684486784</v>
      </c>
      <c r="Y21" s="43"/>
      <c r="Z21" s="64">
        <v>327647554000</v>
      </c>
      <c r="AA21" s="18"/>
      <c r="AB21" s="23">
        <v>0.51</v>
      </c>
    </row>
    <row r="22" spans="1:28" ht="21.75" customHeight="1" x14ac:dyDescent="0.4">
      <c r="A22" s="86" t="s">
        <v>32</v>
      </c>
      <c r="B22" s="86"/>
      <c r="C22" s="86"/>
      <c r="D22" s="18"/>
      <c r="E22" s="87">
        <v>2000000</v>
      </c>
      <c r="F22" s="87"/>
      <c r="G22" s="43"/>
      <c r="H22" s="64">
        <v>104045406983</v>
      </c>
      <c r="I22" s="43"/>
      <c r="J22" s="64">
        <v>103493761000</v>
      </c>
      <c r="K22" s="43"/>
      <c r="L22" s="64">
        <v>8000000</v>
      </c>
      <c r="M22" s="43"/>
      <c r="N22" s="64">
        <v>398467190960</v>
      </c>
      <c r="O22" s="43"/>
      <c r="P22" s="64">
        <v>0</v>
      </c>
      <c r="Q22" s="43"/>
      <c r="R22" s="64">
        <v>0</v>
      </c>
      <c r="S22" s="43"/>
      <c r="T22" s="64">
        <v>10000000</v>
      </c>
      <c r="U22" s="43"/>
      <c r="V22" s="64">
        <v>52700</v>
      </c>
      <c r="W22" s="43"/>
      <c r="X22" s="64">
        <v>502512597943</v>
      </c>
      <c r="Y22" s="43"/>
      <c r="Z22" s="64">
        <v>522926290000</v>
      </c>
      <c r="AA22" s="18"/>
      <c r="AB22" s="23">
        <v>0.82</v>
      </c>
    </row>
    <row r="23" spans="1:28" ht="21.75" customHeight="1" x14ac:dyDescent="0.4">
      <c r="A23" s="86" t="s">
        <v>33</v>
      </c>
      <c r="B23" s="86"/>
      <c r="C23" s="86"/>
      <c r="D23" s="18"/>
      <c r="E23" s="87">
        <v>2500000</v>
      </c>
      <c r="F23" s="87"/>
      <c r="G23" s="43"/>
      <c r="H23" s="64">
        <v>518018965596</v>
      </c>
      <c r="I23" s="43"/>
      <c r="J23" s="64">
        <v>1304165267750</v>
      </c>
      <c r="K23" s="43"/>
      <c r="L23" s="64">
        <v>94821991</v>
      </c>
      <c r="M23" s="43"/>
      <c r="N23" s="64">
        <v>0</v>
      </c>
      <c r="O23" s="43"/>
      <c r="P23" s="64">
        <v>0</v>
      </c>
      <c r="Q23" s="43"/>
      <c r="R23" s="64">
        <v>0</v>
      </c>
      <c r="S23" s="43"/>
      <c r="T23" s="64">
        <v>97321991</v>
      </c>
      <c r="U23" s="43"/>
      <c r="V23" s="64">
        <v>13032</v>
      </c>
      <c r="W23" s="43"/>
      <c r="X23" s="64">
        <v>518018965596</v>
      </c>
      <c r="Y23" s="43"/>
      <c r="Z23" s="64">
        <v>1258496226268.72</v>
      </c>
      <c r="AA23" s="18"/>
      <c r="AB23" s="23">
        <v>1.98</v>
      </c>
    </row>
    <row r="24" spans="1:28" ht="21.75" customHeight="1" x14ac:dyDescent="0.4">
      <c r="A24" s="86" t="s">
        <v>34</v>
      </c>
      <c r="B24" s="86"/>
      <c r="C24" s="86"/>
      <c r="D24" s="18"/>
      <c r="E24" s="87">
        <v>3000000</v>
      </c>
      <c r="F24" s="87"/>
      <c r="G24" s="43"/>
      <c r="H24" s="64">
        <v>809683207752</v>
      </c>
      <c r="I24" s="43"/>
      <c r="J24" s="64">
        <v>593843826900</v>
      </c>
      <c r="K24" s="43"/>
      <c r="L24" s="64">
        <v>0</v>
      </c>
      <c r="M24" s="43"/>
      <c r="N24" s="64">
        <v>0</v>
      </c>
      <c r="O24" s="43"/>
      <c r="P24" s="64">
        <v>0</v>
      </c>
      <c r="Q24" s="43"/>
      <c r="R24" s="64">
        <v>0</v>
      </c>
      <c r="S24" s="43"/>
      <c r="T24" s="64">
        <v>3000000</v>
      </c>
      <c r="U24" s="43"/>
      <c r="V24" s="64">
        <v>194720</v>
      </c>
      <c r="W24" s="43"/>
      <c r="X24" s="64">
        <v>809683207752</v>
      </c>
      <c r="Y24" s="43"/>
      <c r="Z24" s="64">
        <v>579644443200</v>
      </c>
      <c r="AA24" s="18"/>
      <c r="AB24" s="23">
        <v>0.91</v>
      </c>
    </row>
    <row r="25" spans="1:28" ht="21.75" customHeight="1" x14ac:dyDescent="0.4">
      <c r="A25" s="86" t="s">
        <v>35</v>
      </c>
      <c r="B25" s="86"/>
      <c r="C25" s="86"/>
      <c r="D25" s="18"/>
      <c r="E25" s="87">
        <v>10000000</v>
      </c>
      <c r="F25" s="87"/>
      <c r="G25" s="43"/>
      <c r="H25" s="64">
        <v>461941645938</v>
      </c>
      <c r="I25" s="43"/>
      <c r="J25" s="64">
        <v>598735718000</v>
      </c>
      <c r="K25" s="43"/>
      <c r="L25" s="64">
        <v>0</v>
      </c>
      <c r="M25" s="43"/>
      <c r="N25" s="64">
        <v>0</v>
      </c>
      <c r="O25" s="43"/>
      <c r="P25" s="64">
        <v>0</v>
      </c>
      <c r="Q25" s="43"/>
      <c r="R25" s="64">
        <v>0</v>
      </c>
      <c r="S25" s="43"/>
      <c r="T25" s="64">
        <v>10000000</v>
      </c>
      <c r="U25" s="43"/>
      <c r="V25" s="64">
        <v>60730</v>
      </c>
      <c r="W25" s="43"/>
      <c r="X25" s="64">
        <v>461941645938</v>
      </c>
      <c r="Y25" s="43"/>
      <c r="Z25" s="64">
        <v>602605571000</v>
      </c>
      <c r="AA25" s="18"/>
      <c r="AB25" s="23">
        <v>0.95</v>
      </c>
    </row>
    <row r="26" spans="1:28" ht="21.75" customHeight="1" x14ac:dyDescent="0.4">
      <c r="A26" s="86" t="s">
        <v>36</v>
      </c>
      <c r="B26" s="86"/>
      <c r="C26" s="86"/>
      <c r="D26" s="18"/>
      <c r="E26" s="87">
        <v>73100000</v>
      </c>
      <c r="F26" s="87"/>
      <c r="G26" s="43"/>
      <c r="H26" s="64">
        <v>603331587936</v>
      </c>
      <c r="I26" s="43"/>
      <c r="J26" s="64">
        <v>770321030940</v>
      </c>
      <c r="K26" s="43"/>
      <c r="L26" s="64">
        <v>0</v>
      </c>
      <c r="M26" s="43"/>
      <c r="N26" s="64">
        <v>0</v>
      </c>
      <c r="O26" s="43"/>
      <c r="P26" s="64">
        <v>0</v>
      </c>
      <c r="Q26" s="43"/>
      <c r="R26" s="64">
        <v>0</v>
      </c>
      <c r="S26" s="43"/>
      <c r="T26" s="64">
        <v>73100000</v>
      </c>
      <c r="U26" s="43"/>
      <c r="V26" s="64">
        <v>10010</v>
      </c>
      <c r="W26" s="43"/>
      <c r="X26" s="64">
        <v>603331587936</v>
      </c>
      <c r="Y26" s="43"/>
      <c r="Z26" s="64">
        <v>726074719370</v>
      </c>
      <c r="AA26" s="18"/>
      <c r="AB26" s="23">
        <v>1.1399999999999999</v>
      </c>
    </row>
    <row r="27" spans="1:28" ht="21.75" customHeight="1" x14ac:dyDescent="0.4">
      <c r="A27" s="86" t="s">
        <v>37</v>
      </c>
      <c r="B27" s="86"/>
      <c r="C27" s="86"/>
      <c r="D27" s="18"/>
      <c r="E27" s="87">
        <v>17200000</v>
      </c>
      <c r="F27" s="87"/>
      <c r="G27" s="43"/>
      <c r="H27" s="64">
        <v>123624957418</v>
      </c>
      <c r="I27" s="43"/>
      <c r="J27" s="64">
        <v>156163452600</v>
      </c>
      <c r="K27" s="43"/>
      <c r="L27" s="64">
        <v>0</v>
      </c>
      <c r="M27" s="43"/>
      <c r="N27" s="64">
        <v>0</v>
      </c>
      <c r="O27" s="43"/>
      <c r="P27" s="64">
        <v>0</v>
      </c>
      <c r="Q27" s="43"/>
      <c r="R27" s="64">
        <v>0</v>
      </c>
      <c r="S27" s="43"/>
      <c r="T27" s="64">
        <v>17200000</v>
      </c>
      <c r="U27" s="43"/>
      <c r="V27" s="64">
        <v>7670</v>
      </c>
      <c r="W27" s="43"/>
      <c r="X27" s="64">
        <v>123624957418</v>
      </c>
      <c r="Y27" s="43"/>
      <c r="Z27" s="64">
        <v>130904227480</v>
      </c>
      <c r="AA27" s="18"/>
      <c r="AB27" s="23">
        <v>0.21</v>
      </c>
    </row>
    <row r="28" spans="1:28" ht="21.75" customHeight="1" x14ac:dyDescent="0.4">
      <c r="A28" s="86" t="s">
        <v>38</v>
      </c>
      <c r="B28" s="86"/>
      <c r="C28" s="86"/>
      <c r="D28" s="18"/>
      <c r="E28" s="87">
        <v>100010000</v>
      </c>
      <c r="F28" s="87"/>
      <c r="G28" s="43"/>
      <c r="H28" s="64">
        <v>885726840541</v>
      </c>
      <c r="I28" s="43"/>
      <c r="J28" s="64">
        <v>812750396913</v>
      </c>
      <c r="K28" s="43"/>
      <c r="L28" s="64">
        <v>29414705</v>
      </c>
      <c r="M28" s="43"/>
      <c r="N28" s="64">
        <v>0</v>
      </c>
      <c r="O28" s="43"/>
      <c r="P28" s="64">
        <v>0</v>
      </c>
      <c r="Q28" s="43"/>
      <c r="R28" s="64">
        <v>0</v>
      </c>
      <c r="S28" s="43"/>
      <c r="T28" s="64">
        <v>129424705</v>
      </c>
      <c r="U28" s="43"/>
      <c r="V28" s="64">
        <v>6159</v>
      </c>
      <c r="W28" s="43"/>
      <c r="X28" s="64">
        <v>885726840541</v>
      </c>
      <c r="Y28" s="43"/>
      <c r="Z28" s="64">
        <v>790964968254.92603</v>
      </c>
      <c r="AA28" s="18"/>
      <c r="AB28" s="23">
        <v>1.24</v>
      </c>
    </row>
    <row r="29" spans="1:28" ht="21.75" customHeight="1" x14ac:dyDescent="0.4">
      <c r="A29" s="86" t="s">
        <v>39</v>
      </c>
      <c r="B29" s="86"/>
      <c r="C29" s="86"/>
      <c r="D29" s="18"/>
      <c r="E29" s="87">
        <v>14900000</v>
      </c>
      <c r="F29" s="87"/>
      <c r="G29" s="43"/>
      <c r="H29" s="64">
        <v>202459216775</v>
      </c>
      <c r="I29" s="43"/>
      <c r="J29" s="64">
        <v>153762159200</v>
      </c>
      <c r="K29" s="43"/>
      <c r="L29" s="64">
        <v>0</v>
      </c>
      <c r="M29" s="43"/>
      <c r="N29" s="64">
        <v>0</v>
      </c>
      <c r="O29" s="43"/>
      <c r="P29" s="64">
        <v>0</v>
      </c>
      <c r="Q29" s="43"/>
      <c r="R29" s="64">
        <v>0</v>
      </c>
      <c r="S29" s="43"/>
      <c r="T29" s="64">
        <v>14900000</v>
      </c>
      <c r="U29" s="43"/>
      <c r="V29" s="64">
        <v>10530</v>
      </c>
      <c r="W29" s="43"/>
      <c r="X29" s="64">
        <v>202459216775</v>
      </c>
      <c r="Y29" s="43"/>
      <c r="Z29" s="64">
        <v>155684186190</v>
      </c>
      <c r="AA29" s="18"/>
      <c r="AB29" s="23">
        <v>0.24</v>
      </c>
    </row>
    <row r="30" spans="1:28" ht="21.75" customHeight="1" x14ac:dyDescent="0.4">
      <c r="A30" s="86" t="s">
        <v>40</v>
      </c>
      <c r="B30" s="86"/>
      <c r="C30" s="86"/>
      <c r="D30" s="18"/>
      <c r="E30" s="87">
        <v>175600000</v>
      </c>
      <c r="F30" s="87"/>
      <c r="G30" s="43"/>
      <c r="H30" s="64">
        <v>416414046723</v>
      </c>
      <c r="I30" s="43"/>
      <c r="J30" s="64">
        <v>374795858412</v>
      </c>
      <c r="K30" s="43"/>
      <c r="L30" s="64">
        <v>0</v>
      </c>
      <c r="M30" s="43"/>
      <c r="N30" s="64">
        <v>0</v>
      </c>
      <c r="O30" s="43"/>
      <c r="P30" s="64">
        <v>0</v>
      </c>
      <c r="Q30" s="43"/>
      <c r="R30" s="64">
        <v>0</v>
      </c>
      <c r="S30" s="43"/>
      <c r="T30" s="64">
        <v>175600000</v>
      </c>
      <c r="U30" s="43"/>
      <c r="V30" s="64">
        <v>2049</v>
      </c>
      <c r="W30" s="43"/>
      <c r="X30" s="64">
        <v>416414046723</v>
      </c>
      <c r="Y30" s="43"/>
      <c r="Z30" s="64">
        <v>357023111988</v>
      </c>
      <c r="AA30" s="18"/>
      <c r="AB30" s="23">
        <v>0.56000000000000005</v>
      </c>
    </row>
    <row r="31" spans="1:28" ht="21.75" customHeight="1" x14ac:dyDescent="0.4">
      <c r="A31" s="86" t="s">
        <v>41</v>
      </c>
      <c r="B31" s="86"/>
      <c r="C31" s="86"/>
      <c r="D31" s="18"/>
      <c r="E31" s="87">
        <v>40000000</v>
      </c>
      <c r="F31" s="87"/>
      <c r="G31" s="43"/>
      <c r="H31" s="64">
        <v>197593111250</v>
      </c>
      <c r="I31" s="43"/>
      <c r="J31" s="64">
        <v>196866368000</v>
      </c>
      <c r="K31" s="43"/>
      <c r="L31" s="64">
        <v>0</v>
      </c>
      <c r="M31" s="43"/>
      <c r="N31" s="64">
        <v>0</v>
      </c>
      <c r="O31" s="43"/>
      <c r="P31" s="64">
        <v>0</v>
      </c>
      <c r="Q31" s="43"/>
      <c r="R31" s="64">
        <v>0</v>
      </c>
      <c r="S31" s="43"/>
      <c r="T31" s="64">
        <v>40000000</v>
      </c>
      <c r="U31" s="43"/>
      <c r="V31" s="64">
        <v>4840</v>
      </c>
      <c r="W31" s="43"/>
      <c r="X31" s="64">
        <v>197593111250</v>
      </c>
      <c r="Y31" s="43"/>
      <c r="Z31" s="64">
        <v>192103472000</v>
      </c>
      <c r="AA31" s="18"/>
      <c r="AB31" s="23">
        <v>0.3</v>
      </c>
    </row>
    <row r="32" spans="1:28" ht="21.75" customHeight="1" x14ac:dyDescent="0.4">
      <c r="A32" s="86" t="s">
        <v>42</v>
      </c>
      <c r="B32" s="86"/>
      <c r="C32" s="86"/>
      <c r="D32" s="18"/>
      <c r="E32" s="87">
        <v>42000000</v>
      </c>
      <c r="F32" s="87"/>
      <c r="G32" s="43"/>
      <c r="H32" s="64">
        <v>200370960972</v>
      </c>
      <c r="I32" s="43"/>
      <c r="J32" s="64">
        <v>199624878600</v>
      </c>
      <c r="K32" s="43"/>
      <c r="L32" s="64">
        <v>0</v>
      </c>
      <c r="M32" s="43"/>
      <c r="N32" s="64">
        <v>0</v>
      </c>
      <c r="O32" s="43"/>
      <c r="P32" s="64">
        <v>0</v>
      </c>
      <c r="Q32" s="43"/>
      <c r="R32" s="64">
        <v>0</v>
      </c>
      <c r="S32" s="43"/>
      <c r="T32" s="64">
        <v>42000000</v>
      </c>
      <c r="U32" s="43"/>
      <c r="V32" s="64">
        <v>4451</v>
      </c>
      <c r="W32" s="43"/>
      <c r="X32" s="64">
        <v>200370960972</v>
      </c>
      <c r="Y32" s="43"/>
      <c r="Z32" s="64">
        <v>185496938340</v>
      </c>
      <c r="AA32" s="18"/>
      <c r="AB32" s="23">
        <v>0.28999999999999998</v>
      </c>
    </row>
    <row r="33" spans="1:28" ht="21.75" customHeight="1" x14ac:dyDescent="0.4">
      <c r="A33" s="86" t="s">
        <v>43</v>
      </c>
      <c r="B33" s="86"/>
      <c r="C33" s="86"/>
      <c r="D33" s="18"/>
      <c r="E33" s="87">
        <v>51000000</v>
      </c>
      <c r="F33" s="87"/>
      <c r="G33" s="43"/>
      <c r="H33" s="64">
        <v>369265420253</v>
      </c>
      <c r="I33" s="43"/>
      <c r="J33" s="64">
        <v>283392312000</v>
      </c>
      <c r="K33" s="43"/>
      <c r="L33" s="64">
        <v>0</v>
      </c>
      <c r="M33" s="43"/>
      <c r="N33" s="64">
        <v>0</v>
      </c>
      <c r="O33" s="43"/>
      <c r="P33" s="64">
        <v>0</v>
      </c>
      <c r="Q33" s="43"/>
      <c r="R33" s="64">
        <v>0</v>
      </c>
      <c r="S33" s="43"/>
      <c r="T33" s="64">
        <v>51000000</v>
      </c>
      <c r="U33" s="43"/>
      <c r="V33" s="64">
        <v>5360</v>
      </c>
      <c r="W33" s="43"/>
      <c r="X33" s="64">
        <v>369265420253</v>
      </c>
      <c r="Y33" s="43"/>
      <c r="Z33" s="64">
        <v>271246927200</v>
      </c>
      <c r="AA33" s="18"/>
      <c r="AB33" s="23">
        <v>0.43</v>
      </c>
    </row>
    <row r="34" spans="1:28" ht="21.75" customHeight="1" x14ac:dyDescent="0.4">
      <c r="A34" s="86" t="s">
        <v>44</v>
      </c>
      <c r="B34" s="86"/>
      <c r="C34" s="86"/>
      <c r="D34" s="18"/>
      <c r="E34" s="87">
        <v>6453439</v>
      </c>
      <c r="F34" s="87"/>
      <c r="G34" s="43"/>
      <c r="H34" s="64">
        <v>19418363486</v>
      </c>
      <c r="I34" s="43"/>
      <c r="J34" s="64">
        <v>19217065303.5065</v>
      </c>
      <c r="K34" s="43"/>
      <c r="L34" s="64">
        <v>0</v>
      </c>
      <c r="M34" s="43"/>
      <c r="N34" s="64">
        <v>0</v>
      </c>
      <c r="O34" s="43"/>
      <c r="P34" s="64">
        <v>-6453439</v>
      </c>
      <c r="Q34" s="43"/>
      <c r="R34" s="64">
        <v>0</v>
      </c>
      <c r="S34" s="43"/>
      <c r="T34" s="64">
        <v>0</v>
      </c>
      <c r="U34" s="43"/>
      <c r="V34" s="64">
        <v>0</v>
      </c>
      <c r="W34" s="43"/>
      <c r="X34" s="64">
        <v>0</v>
      </c>
      <c r="Y34" s="43"/>
      <c r="Z34" s="64">
        <v>0</v>
      </c>
      <c r="AA34" s="18"/>
      <c r="AB34" s="23">
        <v>0</v>
      </c>
    </row>
    <row r="35" spans="1:28" ht="21.75" customHeight="1" x14ac:dyDescent="0.4">
      <c r="A35" s="86" t="s">
        <v>45</v>
      </c>
      <c r="B35" s="86"/>
      <c r="C35" s="86"/>
      <c r="D35" s="18"/>
      <c r="E35" s="87">
        <v>100000000</v>
      </c>
      <c r="F35" s="87"/>
      <c r="G35" s="43"/>
      <c r="H35" s="64">
        <v>463216404594</v>
      </c>
      <c r="I35" s="43"/>
      <c r="J35" s="64">
        <v>442949328000</v>
      </c>
      <c r="K35" s="43"/>
      <c r="L35" s="64">
        <v>0</v>
      </c>
      <c r="M35" s="43"/>
      <c r="N35" s="64">
        <v>0</v>
      </c>
      <c r="O35" s="43"/>
      <c r="P35" s="64">
        <v>0</v>
      </c>
      <c r="Q35" s="43"/>
      <c r="R35" s="64">
        <v>0</v>
      </c>
      <c r="S35" s="43"/>
      <c r="T35" s="64">
        <v>100000000</v>
      </c>
      <c r="U35" s="43"/>
      <c r="V35" s="64">
        <v>4840</v>
      </c>
      <c r="W35" s="43"/>
      <c r="X35" s="64">
        <v>463216404594</v>
      </c>
      <c r="Y35" s="43"/>
      <c r="Z35" s="64">
        <v>480258680000</v>
      </c>
      <c r="AA35" s="18"/>
      <c r="AB35" s="23">
        <v>0.75</v>
      </c>
    </row>
    <row r="36" spans="1:28" ht="21.75" customHeight="1" x14ac:dyDescent="0.4">
      <c r="A36" s="86" t="s">
        <v>46</v>
      </c>
      <c r="B36" s="86"/>
      <c r="C36" s="86"/>
      <c r="D36" s="18"/>
      <c r="E36" s="87">
        <v>34000000</v>
      </c>
      <c r="F36" s="87"/>
      <c r="G36" s="43"/>
      <c r="H36" s="64">
        <v>630670448269</v>
      </c>
      <c r="I36" s="43"/>
      <c r="J36" s="64">
        <v>718939305800</v>
      </c>
      <c r="K36" s="43"/>
      <c r="L36" s="64">
        <v>0</v>
      </c>
      <c r="M36" s="43"/>
      <c r="N36" s="64">
        <v>0</v>
      </c>
      <c r="O36" s="43"/>
      <c r="P36" s="64">
        <v>0</v>
      </c>
      <c r="Q36" s="43"/>
      <c r="R36" s="64">
        <v>0</v>
      </c>
      <c r="S36" s="43"/>
      <c r="T36" s="64">
        <v>34000000</v>
      </c>
      <c r="U36" s="43"/>
      <c r="V36" s="64">
        <v>21830</v>
      </c>
      <c r="W36" s="43"/>
      <c r="X36" s="64">
        <v>630670448269</v>
      </c>
      <c r="Y36" s="43"/>
      <c r="Z36" s="64">
        <v>736482639400</v>
      </c>
      <c r="AA36" s="18"/>
      <c r="AB36" s="23">
        <v>1.1599999999999999</v>
      </c>
    </row>
    <row r="37" spans="1:28" ht="21.75" customHeight="1" x14ac:dyDescent="0.4">
      <c r="A37" s="86" t="s">
        <v>47</v>
      </c>
      <c r="B37" s="86"/>
      <c r="C37" s="86"/>
      <c r="D37" s="18"/>
      <c r="E37" s="87">
        <v>133000000</v>
      </c>
      <c r="F37" s="87"/>
      <c r="G37" s="43"/>
      <c r="H37" s="64">
        <v>182956327279</v>
      </c>
      <c r="I37" s="43"/>
      <c r="J37" s="64">
        <v>234382112160</v>
      </c>
      <c r="K37" s="43"/>
      <c r="L37" s="64">
        <v>0</v>
      </c>
      <c r="M37" s="43"/>
      <c r="N37" s="64">
        <v>0</v>
      </c>
      <c r="O37" s="43"/>
      <c r="P37" s="64">
        <v>0</v>
      </c>
      <c r="Q37" s="43"/>
      <c r="R37" s="64">
        <v>0</v>
      </c>
      <c r="S37" s="43"/>
      <c r="T37" s="64">
        <v>133000000</v>
      </c>
      <c r="U37" s="43"/>
      <c r="V37" s="64">
        <v>1632</v>
      </c>
      <c r="W37" s="43"/>
      <c r="X37" s="64">
        <v>182956327279</v>
      </c>
      <c r="Y37" s="43"/>
      <c r="Z37" s="64">
        <v>215378157120</v>
      </c>
      <c r="AA37" s="18"/>
      <c r="AB37" s="23">
        <v>0.34</v>
      </c>
    </row>
    <row r="38" spans="1:28" ht="21.75" customHeight="1" x14ac:dyDescent="0.4">
      <c r="A38" s="86" t="s">
        <v>48</v>
      </c>
      <c r="B38" s="86"/>
      <c r="C38" s="86"/>
      <c r="D38" s="18"/>
      <c r="E38" s="87">
        <v>266515000</v>
      </c>
      <c r="F38" s="87"/>
      <c r="G38" s="43"/>
      <c r="H38" s="64">
        <v>1492158779608</v>
      </c>
      <c r="I38" s="43"/>
      <c r="J38" s="64">
        <v>1631686356938.5</v>
      </c>
      <c r="K38" s="43"/>
      <c r="L38" s="64">
        <v>0</v>
      </c>
      <c r="M38" s="43"/>
      <c r="N38" s="64">
        <v>0</v>
      </c>
      <c r="O38" s="43"/>
      <c r="P38" s="64">
        <v>0</v>
      </c>
      <c r="Q38" s="43"/>
      <c r="R38" s="64">
        <v>0</v>
      </c>
      <c r="S38" s="43"/>
      <c r="T38" s="64">
        <v>266515000</v>
      </c>
      <c r="U38" s="43"/>
      <c r="V38" s="64">
        <v>6100</v>
      </c>
      <c r="W38" s="43"/>
      <c r="X38" s="64">
        <v>1492158779608</v>
      </c>
      <c r="Y38" s="43"/>
      <c r="Z38" s="64">
        <v>1613174518205</v>
      </c>
      <c r="AA38" s="18"/>
      <c r="AB38" s="23">
        <v>2.54</v>
      </c>
    </row>
    <row r="39" spans="1:28" ht="21.75" customHeight="1" x14ac:dyDescent="0.4">
      <c r="A39" s="86" t="s">
        <v>49</v>
      </c>
      <c r="B39" s="86"/>
      <c r="C39" s="86"/>
      <c r="D39" s="18"/>
      <c r="E39" s="87">
        <v>198000000</v>
      </c>
      <c r="F39" s="87"/>
      <c r="G39" s="43"/>
      <c r="H39" s="64">
        <v>294412785641</v>
      </c>
      <c r="I39" s="43"/>
      <c r="J39" s="64">
        <v>433608098220</v>
      </c>
      <c r="K39" s="43"/>
      <c r="L39" s="64">
        <v>0</v>
      </c>
      <c r="M39" s="43"/>
      <c r="N39" s="64">
        <v>0</v>
      </c>
      <c r="O39" s="43"/>
      <c r="P39" s="64">
        <v>0</v>
      </c>
      <c r="Q39" s="43"/>
      <c r="R39" s="64">
        <v>0</v>
      </c>
      <c r="S39" s="43"/>
      <c r="T39" s="64">
        <v>198000000</v>
      </c>
      <c r="U39" s="43"/>
      <c r="V39" s="64">
        <v>2215</v>
      </c>
      <c r="W39" s="43"/>
      <c r="X39" s="64">
        <v>294412785641</v>
      </c>
      <c r="Y39" s="43"/>
      <c r="Z39" s="64">
        <v>435179853900</v>
      </c>
      <c r="AA39" s="18"/>
      <c r="AB39" s="23">
        <v>0.68</v>
      </c>
    </row>
    <row r="40" spans="1:28" ht="21.75" customHeight="1" x14ac:dyDescent="0.4">
      <c r="A40" s="86" t="s">
        <v>50</v>
      </c>
      <c r="B40" s="86"/>
      <c r="C40" s="86"/>
      <c r="D40" s="18"/>
      <c r="E40" s="87">
        <v>44792792</v>
      </c>
      <c r="F40" s="87"/>
      <c r="G40" s="43"/>
      <c r="H40" s="64">
        <v>521267301165</v>
      </c>
      <c r="I40" s="43"/>
      <c r="J40" s="64">
        <v>634696644290.755</v>
      </c>
      <c r="K40" s="43"/>
      <c r="L40" s="64">
        <v>24338700</v>
      </c>
      <c r="M40" s="43"/>
      <c r="N40" s="64">
        <v>344307395563</v>
      </c>
      <c r="O40" s="43"/>
      <c r="P40" s="64">
        <v>0</v>
      </c>
      <c r="Q40" s="43"/>
      <c r="R40" s="64">
        <v>0</v>
      </c>
      <c r="S40" s="43"/>
      <c r="T40" s="64">
        <v>69131492</v>
      </c>
      <c r="U40" s="43"/>
      <c r="V40" s="64">
        <v>13730</v>
      </c>
      <c r="W40" s="43"/>
      <c r="X40" s="64">
        <v>865574696728</v>
      </c>
      <c r="Y40" s="43"/>
      <c r="Z40" s="64">
        <v>941838259432.71301</v>
      </c>
      <c r="AA40" s="18"/>
      <c r="AB40" s="23">
        <v>1.48</v>
      </c>
    </row>
    <row r="41" spans="1:28" ht="21.75" customHeight="1" x14ac:dyDescent="0.4">
      <c r="A41" s="86" t="s">
        <v>51</v>
      </c>
      <c r="B41" s="86"/>
      <c r="C41" s="86"/>
      <c r="D41" s="18"/>
      <c r="E41" s="87">
        <v>3000000000</v>
      </c>
      <c r="F41" s="87"/>
      <c r="G41" s="43"/>
      <c r="H41" s="64">
        <v>5075262877219</v>
      </c>
      <c r="I41" s="43"/>
      <c r="J41" s="64">
        <v>4902806070000</v>
      </c>
      <c r="K41" s="43"/>
      <c r="L41" s="64">
        <v>0</v>
      </c>
      <c r="M41" s="43"/>
      <c r="N41" s="64">
        <v>0</v>
      </c>
      <c r="O41" s="43"/>
      <c r="P41" s="64">
        <v>0</v>
      </c>
      <c r="Q41" s="43"/>
      <c r="R41" s="64">
        <v>0</v>
      </c>
      <c r="S41" s="43"/>
      <c r="T41" s="64">
        <v>3000000000</v>
      </c>
      <c r="U41" s="43"/>
      <c r="V41" s="64">
        <v>1639</v>
      </c>
      <c r="W41" s="43"/>
      <c r="X41" s="64">
        <v>5075262877219</v>
      </c>
      <c r="Y41" s="43"/>
      <c r="Z41" s="64">
        <v>4878991590000</v>
      </c>
      <c r="AA41" s="18"/>
      <c r="AB41" s="23">
        <v>7.67</v>
      </c>
    </row>
    <row r="42" spans="1:28" ht="21.75" customHeight="1" x14ac:dyDescent="0.4">
      <c r="A42" s="86" t="s">
        <v>52</v>
      </c>
      <c r="B42" s="86"/>
      <c r="C42" s="86"/>
      <c r="D42" s="18"/>
      <c r="E42" s="87">
        <v>65000000</v>
      </c>
      <c r="F42" s="87"/>
      <c r="G42" s="43"/>
      <c r="H42" s="64">
        <v>2103875758769</v>
      </c>
      <c r="I42" s="43"/>
      <c r="J42" s="64">
        <v>1986524540000</v>
      </c>
      <c r="K42" s="43"/>
      <c r="L42" s="64">
        <v>0</v>
      </c>
      <c r="M42" s="43"/>
      <c r="N42" s="64">
        <v>0</v>
      </c>
      <c r="O42" s="43"/>
      <c r="P42" s="64">
        <v>0</v>
      </c>
      <c r="Q42" s="43"/>
      <c r="R42" s="64">
        <v>0</v>
      </c>
      <c r="S42" s="43"/>
      <c r="T42" s="64">
        <v>65000000</v>
      </c>
      <c r="U42" s="43"/>
      <c r="V42" s="64">
        <v>28490</v>
      </c>
      <c r="W42" s="43"/>
      <c r="X42" s="64">
        <v>2103875758769</v>
      </c>
      <c r="Y42" s="43"/>
      <c r="Z42" s="64">
        <v>1837535199500</v>
      </c>
      <c r="AA42" s="18"/>
      <c r="AB42" s="23">
        <v>2.89</v>
      </c>
    </row>
    <row r="43" spans="1:28" ht="21.75" customHeight="1" x14ac:dyDescent="0.4">
      <c r="A43" s="86" t="s">
        <v>53</v>
      </c>
      <c r="B43" s="86"/>
      <c r="C43" s="86"/>
      <c r="D43" s="18"/>
      <c r="E43" s="87">
        <v>89986666</v>
      </c>
      <c r="F43" s="87"/>
      <c r="G43" s="43"/>
      <c r="H43" s="64">
        <v>295925875059</v>
      </c>
      <c r="I43" s="43"/>
      <c r="J43" s="64">
        <v>272605633876.26599</v>
      </c>
      <c r="K43" s="43"/>
      <c r="L43" s="64">
        <v>0</v>
      </c>
      <c r="M43" s="43"/>
      <c r="N43" s="64">
        <v>0</v>
      </c>
      <c r="O43" s="43"/>
      <c r="P43" s="64">
        <v>0</v>
      </c>
      <c r="Q43" s="43"/>
      <c r="R43" s="64">
        <v>0</v>
      </c>
      <c r="S43" s="43"/>
      <c r="T43" s="64">
        <v>89986666</v>
      </c>
      <c r="U43" s="43"/>
      <c r="V43" s="64">
        <v>2925</v>
      </c>
      <c r="W43" s="43"/>
      <c r="X43" s="64">
        <v>295925875059</v>
      </c>
      <c r="Y43" s="43"/>
      <c r="Z43" s="64">
        <v>261176377035.073</v>
      </c>
      <c r="AA43" s="18"/>
      <c r="AB43" s="23">
        <v>0.41</v>
      </c>
    </row>
    <row r="44" spans="1:28" ht="21.75" customHeight="1" x14ac:dyDescent="0.4">
      <c r="A44" s="86" t="s">
        <v>54</v>
      </c>
      <c r="B44" s="86"/>
      <c r="C44" s="86"/>
      <c r="D44" s="18"/>
      <c r="E44" s="87">
        <v>37200000</v>
      </c>
      <c r="F44" s="87"/>
      <c r="G44" s="43"/>
      <c r="H44" s="64">
        <v>1204809438972</v>
      </c>
      <c r="I44" s="43"/>
      <c r="J44" s="64">
        <v>1369451672400</v>
      </c>
      <c r="K44" s="43"/>
      <c r="L44" s="64">
        <v>0</v>
      </c>
      <c r="M44" s="43"/>
      <c r="N44" s="64">
        <v>0</v>
      </c>
      <c r="O44" s="43"/>
      <c r="P44" s="64">
        <v>0</v>
      </c>
      <c r="Q44" s="43"/>
      <c r="R44" s="64">
        <v>0</v>
      </c>
      <c r="S44" s="43"/>
      <c r="T44" s="64">
        <v>37200000</v>
      </c>
      <c r="U44" s="43"/>
      <c r="V44" s="64">
        <v>35000</v>
      </c>
      <c r="W44" s="43"/>
      <c r="X44" s="64">
        <v>1204809438972</v>
      </c>
      <c r="Y44" s="43"/>
      <c r="Z44" s="64">
        <v>1291935540000</v>
      </c>
      <c r="AA44" s="18"/>
      <c r="AB44" s="23">
        <v>2.0299999999999998</v>
      </c>
    </row>
    <row r="45" spans="1:28" ht="21.75" customHeight="1" x14ac:dyDescent="0.4">
      <c r="A45" s="86" t="s">
        <v>55</v>
      </c>
      <c r="B45" s="86"/>
      <c r="C45" s="86"/>
      <c r="D45" s="18"/>
      <c r="E45" s="87">
        <v>31880000</v>
      </c>
      <c r="F45" s="87"/>
      <c r="G45" s="43"/>
      <c r="H45" s="64">
        <v>446811214756</v>
      </c>
      <c r="I45" s="43"/>
      <c r="J45" s="64">
        <v>425471484220</v>
      </c>
      <c r="K45" s="43"/>
      <c r="L45" s="64">
        <v>21082963</v>
      </c>
      <c r="M45" s="43"/>
      <c r="N45" s="64">
        <v>236365917129</v>
      </c>
      <c r="O45" s="43"/>
      <c r="P45" s="64">
        <v>0</v>
      </c>
      <c r="Q45" s="43"/>
      <c r="R45" s="64">
        <v>0</v>
      </c>
      <c r="S45" s="43"/>
      <c r="T45" s="64">
        <v>52962963</v>
      </c>
      <c r="U45" s="43"/>
      <c r="V45" s="64">
        <v>9927</v>
      </c>
      <c r="W45" s="43"/>
      <c r="X45" s="64">
        <v>524812685461</v>
      </c>
      <c r="Y45" s="43"/>
      <c r="Z45" s="64">
        <v>521699183131.49103</v>
      </c>
      <c r="AA45" s="18"/>
      <c r="AB45" s="23">
        <v>0.82</v>
      </c>
    </row>
    <row r="46" spans="1:28" ht="21.75" customHeight="1" x14ac:dyDescent="0.4">
      <c r="A46" s="86" t="s">
        <v>56</v>
      </c>
      <c r="B46" s="86"/>
      <c r="C46" s="86"/>
      <c r="D46" s="18"/>
      <c r="E46" s="87">
        <v>27500000</v>
      </c>
      <c r="F46" s="87"/>
      <c r="G46" s="43"/>
      <c r="H46" s="64">
        <v>892958171880</v>
      </c>
      <c r="I46" s="43"/>
      <c r="J46" s="64">
        <v>941143288250</v>
      </c>
      <c r="K46" s="43"/>
      <c r="L46" s="64">
        <v>0</v>
      </c>
      <c r="M46" s="43"/>
      <c r="N46" s="64">
        <v>0</v>
      </c>
      <c r="O46" s="43"/>
      <c r="P46" s="64">
        <v>0</v>
      </c>
      <c r="Q46" s="43"/>
      <c r="R46" s="64">
        <v>0</v>
      </c>
      <c r="S46" s="43"/>
      <c r="T46" s="64">
        <v>27500000</v>
      </c>
      <c r="U46" s="43"/>
      <c r="V46" s="64">
        <v>31610</v>
      </c>
      <c r="W46" s="43"/>
      <c r="X46" s="64">
        <v>892958171880</v>
      </c>
      <c r="Y46" s="43"/>
      <c r="Z46" s="64">
        <v>862555504250</v>
      </c>
      <c r="AA46" s="18"/>
      <c r="AB46" s="23">
        <v>1.36</v>
      </c>
    </row>
    <row r="47" spans="1:28" ht="21.75" customHeight="1" x14ac:dyDescent="0.4">
      <c r="A47" s="86" t="s">
        <v>57</v>
      </c>
      <c r="B47" s="86"/>
      <c r="C47" s="86"/>
      <c r="D47" s="18"/>
      <c r="E47" s="87">
        <v>29207540</v>
      </c>
      <c r="F47" s="87"/>
      <c r="G47" s="43"/>
      <c r="H47" s="64">
        <v>66178062226</v>
      </c>
      <c r="I47" s="43"/>
      <c r="J47" s="64">
        <v>69817073609.362198</v>
      </c>
      <c r="K47" s="43"/>
      <c r="L47" s="64">
        <v>0</v>
      </c>
      <c r="M47" s="43"/>
      <c r="N47" s="64">
        <v>0</v>
      </c>
      <c r="O47" s="43"/>
      <c r="P47" s="64">
        <v>0</v>
      </c>
      <c r="Q47" s="43"/>
      <c r="R47" s="64">
        <v>0</v>
      </c>
      <c r="S47" s="43"/>
      <c r="T47" s="64">
        <v>29207540</v>
      </c>
      <c r="U47" s="43"/>
      <c r="V47" s="64">
        <v>2370</v>
      </c>
      <c r="W47" s="43"/>
      <c r="X47" s="64">
        <v>66178062226</v>
      </c>
      <c r="Y47" s="43"/>
      <c r="Z47" s="64">
        <v>68686784746.445999</v>
      </c>
      <c r="AA47" s="18"/>
      <c r="AB47" s="23">
        <v>0.11</v>
      </c>
    </row>
    <row r="48" spans="1:28" ht="21.75" customHeight="1" x14ac:dyDescent="0.4">
      <c r="A48" s="86" t="s">
        <v>58</v>
      </c>
      <c r="B48" s="86"/>
      <c r="C48" s="86"/>
      <c r="D48" s="18"/>
      <c r="E48" s="87">
        <v>384260157</v>
      </c>
      <c r="F48" s="87"/>
      <c r="G48" s="43"/>
      <c r="H48" s="64">
        <v>4580433214907</v>
      </c>
      <c r="I48" s="43"/>
      <c r="J48" s="64">
        <v>5719347389795.8496</v>
      </c>
      <c r="K48" s="43"/>
      <c r="L48" s="64">
        <v>0</v>
      </c>
      <c r="M48" s="43"/>
      <c r="N48" s="64">
        <v>0</v>
      </c>
      <c r="O48" s="43"/>
      <c r="P48" s="64">
        <v>-34260157</v>
      </c>
      <c r="Q48" s="43"/>
      <c r="R48" s="64">
        <v>494692809171</v>
      </c>
      <c r="S48" s="43"/>
      <c r="T48" s="64">
        <v>350000000</v>
      </c>
      <c r="U48" s="43"/>
      <c r="V48" s="64">
        <v>13580</v>
      </c>
      <c r="W48" s="43"/>
      <c r="X48" s="64">
        <v>4172047494425</v>
      </c>
      <c r="Y48" s="43"/>
      <c r="Z48" s="64">
        <v>4716259310000</v>
      </c>
      <c r="AA48" s="18"/>
      <c r="AB48" s="23">
        <v>7.41</v>
      </c>
    </row>
    <row r="49" spans="1:28" ht="21.75" customHeight="1" x14ac:dyDescent="0.4">
      <c r="A49" s="86" t="s">
        <v>59</v>
      </c>
      <c r="B49" s="86"/>
      <c r="C49" s="86"/>
      <c r="D49" s="18"/>
      <c r="E49" s="87">
        <v>250000000</v>
      </c>
      <c r="F49" s="87"/>
      <c r="G49" s="43"/>
      <c r="H49" s="64">
        <v>1748440257841</v>
      </c>
      <c r="I49" s="43"/>
      <c r="J49" s="64">
        <v>1724069125000</v>
      </c>
      <c r="K49" s="43"/>
      <c r="L49" s="64">
        <v>0</v>
      </c>
      <c r="M49" s="43"/>
      <c r="N49" s="64">
        <v>0</v>
      </c>
      <c r="O49" s="43"/>
      <c r="P49" s="64">
        <v>0</v>
      </c>
      <c r="Q49" s="43"/>
      <c r="R49" s="64">
        <v>0</v>
      </c>
      <c r="S49" s="43"/>
      <c r="T49" s="64">
        <v>250000000</v>
      </c>
      <c r="U49" s="43"/>
      <c r="V49" s="64">
        <v>6840</v>
      </c>
      <c r="W49" s="43"/>
      <c r="X49" s="64">
        <v>1748440257841</v>
      </c>
      <c r="Y49" s="43"/>
      <c r="Z49" s="64">
        <v>1696781700000</v>
      </c>
      <c r="AA49" s="18"/>
      <c r="AB49" s="23">
        <v>2.67</v>
      </c>
    </row>
    <row r="50" spans="1:28" ht="21.75" customHeight="1" x14ac:dyDescent="0.4">
      <c r="A50" s="86" t="s">
        <v>60</v>
      </c>
      <c r="B50" s="86"/>
      <c r="C50" s="86"/>
      <c r="D50" s="18"/>
      <c r="E50" s="87">
        <v>2100000</v>
      </c>
      <c r="F50" s="87"/>
      <c r="G50" s="43"/>
      <c r="H50" s="64">
        <v>275982121740</v>
      </c>
      <c r="I50" s="43"/>
      <c r="J50" s="64">
        <v>253615281570</v>
      </c>
      <c r="K50" s="43"/>
      <c r="L50" s="64">
        <v>0</v>
      </c>
      <c r="M50" s="43"/>
      <c r="N50" s="64">
        <v>0</v>
      </c>
      <c r="O50" s="43"/>
      <c r="P50" s="64">
        <v>0</v>
      </c>
      <c r="Q50" s="43"/>
      <c r="R50" s="64">
        <v>0</v>
      </c>
      <c r="S50" s="43"/>
      <c r="T50" s="64">
        <v>2100000</v>
      </c>
      <c r="U50" s="43"/>
      <c r="V50" s="64">
        <v>125620</v>
      </c>
      <c r="W50" s="43"/>
      <c r="X50" s="64">
        <v>275982121740</v>
      </c>
      <c r="Y50" s="43"/>
      <c r="Z50" s="64">
        <v>261762810540</v>
      </c>
      <c r="AA50" s="18"/>
      <c r="AB50" s="23">
        <v>0.41</v>
      </c>
    </row>
    <row r="51" spans="1:28" ht="21.75" customHeight="1" x14ac:dyDescent="0.4">
      <c r="A51" s="86" t="s">
        <v>61</v>
      </c>
      <c r="B51" s="86"/>
      <c r="C51" s="86"/>
      <c r="D51" s="18"/>
      <c r="E51" s="87">
        <v>17000000</v>
      </c>
      <c r="F51" s="87"/>
      <c r="G51" s="43"/>
      <c r="H51" s="64">
        <v>140670519402</v>
      </c>
      <c r="I51" s="43"/>
      <c r="J51" s="64">
        <v>123815450600</v>
      </c>
      <c r="K51" s="43"/>
      <c r="L51" s="64">
        <v>0</v>
      </c>
      <c r="M51" s="43"/>
      <c r="N51" s="64">
        <v>0</v>
      </c>
      <c r="O51" s="43"/>
      <c r="P51" s="64">
        <v>0</v>
      </c>
      <c r="Q51" s="43"/>
      <c r="R51" s="64">
        <v>0</v>
      </c>
      <c r="S51" s="43"/>
      <c r="T51" s="64">
        <v>17000000</v>
      </c>
      <c r="U51" s="43"/>
      <c r="V51" s="64">
        <v>7300</v>
      </c>
      <c r="W51" s="43"/>
      <c r="X51" s="64">
        <v>140670519402</v>
      </c>
      <c r="Y51" s="43"/>
      <c r="Z51" s="64">
        <v>123140707000</v>
      </c>
      <c r="AA51" s="18"/>
      <c r="AB51" s="23">
        <v>0.19</v>
      </c>
    </row>
    <row r="52" spans="1:28" ht="21.75" customHeight="1" x14ac:dyDescent="0.4">
      <c r="A52" s="86" t="s">
        <v>62</v>
      </c>
      <c r="B52" s="86"/>
      <c r="C52" s="86"/>
      <c r="D52" s="18"/>
      <c r="E52" s="87">
        <v>71794872</v>
      </c>
      <c r="F52" s="87"/>
      <c r="G52" s="43"/>
      <c r="H52" s="64">
        <v>160628868665</v>
      </c>
      <c r="I52" s="43"/>
      <c r="J52" s="64">
        <v>261664144029.66299</v>
      </c>
      <c r="K52" s="43"/>
      <c r="L52" s="64">
        <v>0</v>
      </c>
      <c r="M52" s="43"/>
      <c r="N52" s="64">
        <v>0</v>
      </c>
      <c r="O52" s="43"/>
      <c r="P52" s="64">
        <v>0</v>
      </c>
      <c r="Q52" s="43"/>
      <c r="R52" s="64">
        <v>0</v>
      </c>
      <c r="S52" s="43"/>
      <c r="T52" s="64">
        <v>71794872</v>
      </c>
      <c r="U52" s="43"/>
      <c r="V52" s="64">
        <v>3418</v>
      </c>
      <c r="W52" s="43"/>
      <c r="X52" s="64">
        <v>160628868665</v>
      </c>
      <c r="Y52" s="43"/>
      <c r="Z52" s="64">
        <v>243497970131.60599</v>
      </c>
      <c r="AA52" s="18"/>
      <c r="AB52" s="23">
        <v>0.38</v>
      </c>
    </row>
    <row r="53" spans="1:28" ht="21.75" customHeight="1" x14ac:dyDescent="0.4">
      <c r="A53" s="86" t="s">
        <v>65</v>
      </c>
      <c r="B53" s="86"/>
      <c r="C53" s="86"/>
      <c r="D53" s="18"/>
      <c r="E53" s="87">
        <v>22000000</v>
      </c>
      <c r="F53" s="87"/>
      <c r="G53" s="43"/>
      <c r="H53" s="64">
        <v>151383944160</v>
      </c>
      <c r="I53" s="43"/>
      <c r="J53" s="64">
        <v>230742465800</v>
      </c>
      <c r="K53" s="43"/>
      <c r="L53" s="64">
        <v>0</v>
      </c>
      <c r="M53" s="43"/>
      <c r="N53" s="64">
        <v>0</v>
      </c>
      <c r="O53" s="43"/>
      <c r="P53" s="64">
        <v>0</v>
      </c>
      <c r="Q53" s="43"/>
      <c r="R53" s="64">
        <v>0</v>
      </c>
      <c r="S53" s="43"/>
      <c r="T53" s="64">
        <v>22000000</v>
      </c>
      <c r="U53" s="43"/>
      <c r="V53" s="64">
        <v>9220</v>
      </c>
      <c r="W53" s="43"/>
      <c r="X53" s="64">
        <v>151383944160</v>
      </c>
      <c r="Y53" s="43"/>
      <c r="Z53" s="64">
        <v>201272046800</v>
      </c>
      <c r="AA53" s="18"/>
      <c r="AB53" s="23">
        <v>0.32</v>
      </c>
    </row>
    <row r="54" spans="1:28" ht="21.75" customHeight="1" x14ac:dyDescent="0.4">
      <c r="A54" s="86" t="s">
        <v>66</v>
      </c>
      <c r="B54" s="86"/>
      <c r="C54" s="86"/>
      <c r="D54" s="18"/>
      <c r="E54" s="87">
        <v>4808526</v>
      </c>
      <c r="F54" s="87"/>
      <c r="G54" s="43"/>
      <c r="H54" s="64">
        <v>164157299240</v>
      </c>
      <c r="I54" s="43"/>
      <c r="J54" s="64">
        <v>128015484002.55701</v>
      </c>
      <c r="K54" s="43"/>
      <c r="L54" s="64">
        <v>0</v>
      </c>
      <c r="M54" s="43"/>
      <c r="N54" s="64">
        <v>0</v>
      </c>
      <c r="O54" s="43"/>
      <c r="P54" s="64">
        <v>-1894510</v>
      </c>
      <c r="Q54" s="43"/>
      <c r="R54" s="64">
        <v>47199641380</v>
      </c>
      <c r="S54" s="43"/>
      <c r="T54" s="64">
        <v>2914016</v>
      </c>
      <c r="U54" s="43"/>
      <c r="V54" s="64">
        <v>24860</v>
      </c>
      <c r="W54" s="43"/>
      <c r="X54" s="64">
        <v>99481004459</v>
      </c>
      <c r="Y54" s="43"/>
      <c r="Z54" s="64">
        <v>71882457716.115204</v>
      </c>
      <c r="AA54" s="18"/>
      <c r="AB54" s="23">
        <v>0.11</v>
      </c>
    </row>
    <row r="55" spans="1:28" ht="21.75" customHeight="1" x14ac:dyDescent="0.4">
      <c r="A55" s="86" t="s">
        <v>67</v>
      </c>
      <c r="B55" s="86"/>
      <c r="C55" s="86"/>
      <c r="D55" s="18"/>
      <c r="E55" s="87">
        <v>10000000</v>
      </c>
      <c r="F55" s="87"/>
      <c r="G55" s="43"/>
      <c r="H55" s="64">
        <v>254493150154</v>
      </c>
      <c r="I55" s="43"/>
      <c r="J55" s="64">
        <v>351858942000</v>
      </c>
      <c r="K55" s="43"/>
      <c r="L55" s="64">
        <v>0</v>
      </c>
      <c r="M55" s="43"/>
      <c r="N55" s="64">
        <v>0</v>
      </c>
      <c r="O55" s="43"/>
      <c r="P55" s="64">
        <v>0</v>
      </c>
      <c r="Q55" s="43"/>
      <c r="R55" s="64">
        <v>0</v>
      </c>
      <c r="S55" s="43"/>
      <c r="T55" s="64">
        <v>10000000</v>
      </c>
      <c r="U55" s="43"/>
      <c r="V55" s="64">
        <v>35830</v>
      </c>
      <c r="W55" s="43"/>
      <c r="X55" s="64">
        <v>254493150154</v>
      </c>
      <c r="Y55" s="43"/>
      <c r="Z55" s="64">
        <v>355530341000</v>
      </c>
      <c r="AA55" s="18"/>
      <c r="AB55" s="23">
        <v>0.56000000000000005</v>
      </c>
    </row>
    <row r="56" spans="1:28" ht="21.75" customHeight="1" x14ac:dyDescent="0.4">
      <c r="A56" s="86" t="s">
        <v>68</v>
      </c>
      <c r="B56" s="86"/>
      <c r="C56" s="86"/>
      <c r="D56" s="18"/>
      <c r="E56" s="87">
        <v>101000000</v>
      </c>
      <c r="F56" s="87"/>
      <c r="G56" s="43"/>
      <c r="H56" s="64">
        <v>442457295852</v>
      </c>
      <c r="I56" s="43"/>
      <c r="J56" s="64">
        <v>367303624550</v>
      </c>
      <c r="K56" s="43"/>
      <c r="L56" s="64">
        <v>0</v>
      </c>
      <c r="M56" s="43"/>
      <c r="N56" s="64">
        <v>0</v>
      </c>
      <c r="O56" s="43"/>
      <c r="P56" s="64">
        <v>0</v>
      </c>
      <c r="Q56" s="43"/>
      <c r="R56" s="64">
        <v>0</v>
      </c>
      <c r="S56" s="43"/>
      <c r="T56" s="64">
        <v>101000000</v>
      </c>
      <c r="U56" s="43"/>
      <c r="V56" s="64">
        <v>3540</v>
      </c>
      <c r="W56" s="43"/>
      <c r="X56" s="64">
        <v>442457295852</v>
      </c>
      <c r="Y56" s="43"/>
      <c r="Z56" s="64">
        <v>354776215800</v>
      </c>
      <c r="AA56" s="18"/>
      <c r="AB56" s="23">
        <v>0.56000000000000005</v>
      </c>
    </row>
    <row r="57" spans="1:28" ht="21.75" customHeight="1" x14ac:dyDescent="0.4">
      <c r="A57" s="86" t="s">
        <v>69</v>
      </c>
      <c r="B57" s="86"/>
      <c r="C57" s="86"/>
      <c r="D57" s="18"/>
      <c r="E57" s="87">
        <v>70000000</v>
      </c>
      <c r="F57" s="87"/>
      <c r="G57" s="43"/>
      <c r="H57" s="64">
        <v>440010962685</v>
      </c>
      <c r="I57" s="43"/>
      <c r="J57" s="64">
        <v>535528119000</v>
      </c>
      <c r="K57" s="43"/>
      <c r="L57" s="64">
        <v>0</v>
      </c>
      <c r="M57" s="43"/>
      <c r="N57" s="64">
        <v>0</v>
      </c>
      <c r="O57" s="43"/>
      <c r="P57" s="64">
        <v>0</v>
      </c>
      <c r="Q57" s="43"/>
      <c r="R57" s="64">
        <v>0</v>
      </c>
      <c r="S57" s="43"/>
      <c r="T57" s="64">
        <v>70000000</v>
      </c>
      <c r="U57" s="43"/>
      <c r="V57" s="64">
        <v>6940</v>
      </c>
      <c r="W57" s="43"/>
      <c r="X57" s="64">
        <v>440010962685</v>
      </c>
      <c r="Y57" s="43"/>
      <c r="Z57" s="64">
        <v>482044766000</v>
      </c>
      <c r="AA57" s="18"/>
      <c r="AB57" s="23">
        <v>0.76</v>
      </c>
    </row>
    <row r="58" spans="1:28" ht="21.75" customHeight="1" x14ac:dyDescent="0.4">
      <c r="A58" s="86" t="s">
        <v>70</v>
      </c>
      <c r="B58" s="86"/>
      <c r="C58" s="86"/>
      <c r="D58" s="18"/>
      <c r="E58" s="87">
        <v>100000000</v>
      </c>
      <c r="F58" s="87"/>
      <c r="G58" s="43"/>
      <c r="H58" s="64">
        <v>605613499986</v>
      </c>
      <c r="I58" s="43"/>
      <c r="J58" s="64">
        <v>826560910000</v>
      </c>
      <c r="K58" s="43"/>
      <c r="L58" s="64">
        <v>50000000</v>
      </c>
      <c r="M58" s="43"/>
      <c r="N58" s="64">
        <v>408544247500</v>
      </c>
      <c r="O58" s="43"/>
      <c r="P58" s="64">
        <v>0</v>
      </c>
      <c r="Q58" s="43"/>
      <c r="R58" s="64">
        <v>0</v>
      </c>
      <c r="S58" s="43"/>
      <c r="T58" s="64">
        <v>150000000</v>
      </c>
      <c r="U58" s="43"/>
      <c r="V58" s="64">
        <v>8630</v>
      </c>
      <c r="W58" s="43"/>
      <c r="X58" s="64">
        <v>1014157747486</v>
      </c>
      <c r="Y58" s="43"/>
      <c r="Z58" s="64">
        <v>1284493515000</v>
      </c>
      <c r="AA58" s="18"/>
      <c r="AB58" s="23">
        <v>2.02</v>
      </c>
    </row>
    <row r="59" spans="1:28" ht="21.75" customHeight="1" x14ac:dyDescent="0.4">
      <c r="A59" s="86" t="s">
        <v>71</v>
      </c>
      <c r="B59" s="86"/>
      <c r="C59" s="86"/>
      <c r="D59" s="18"/>
      <c r="E59" s="87">
        <v>45680310</v>
      </c>
      <c r="F59" s="87"/>
      <c r="G59" s="43"/>
      <c r="H59" s="64">
        <v>109559719727</v>
      </c>
      <c r="I59" s="43"/>
      <c r="J59" s="64">
        <v>197354634040.91</v>
      </c>
      <c r="K59" s="43"/>
      <c r="L59" s="64">
        <v>0</v>
      </c>
      <c r="M59" s="43"/>
      <c r="N59" s="64">
        <v>0</v>
      </c>
      <c r="O59" s="43"/>
      <c r="P59" s="64">
        <v>0</v>
      </c>
      <c r="Q59" s="43"/>
      <c r="R59" s="64">
        <v>0</v>
      </c>
      <c r="S59" s="43"/>
      <c r="T59" s="64">
        <v>45680310</v>
      </c>
      <c r="U59" s="43"/>
      <c r="V59" s="64">
        <v>3976</v>
      </c>
      <c r="W59" s="43"/>
      <c r="X59" s="64">
        <v>109559719727</v>
      </c>
      <c r="Y59" s="43"/>
      <c r="Z59" s="64">
        <v>180220951985.91101</v>
      </c>
      <c r="AA59" s="18"/>
      <c r="AB59" s="23">
        <v>0.28000000000000003</v>
      </c>
    </row>
    <row r="60" spans="1:28" ht="21.75" customHeight="1" x14ac:dyDescent="0.4">
      <c r="A60" s="86" t="s">
        <v>72</v>
      </c>
      <c r="B60" s="86"/>
      <c r="C60" s="86"/>
      <c r="D60" s="18"/>
      <c r="E60" s="87">
        <v>600000000</v>
      </c>
      <c r="F60" s="87"/>
      <c r="G60" s="43"/>
      <c r="H60" s="64">
        <v>2029451338470</v>
      </c>
      <c r="I60" s="43"/>
      <c r="J60" s="64">
        <v>2006369940000</v>
      </c>
      <c r="K60" s="43"/>
      <c r="L60" s="64">
        <v>174000000</v>
      </c>
      <c r="M60" s="43"/>
      <c r="N60" s="64">
        <v>0</v>
      </c>
      <c r="O60" s="43"/>
      <c r="P60" s="64">
        <v>0</v>
      </c>
      <c r="Q60" s="43"/>
      <c r="R60" s="64">
        <v>0</v>
      </c>
      <c r="S60" s="43"/>
      <c r="T60" s="64">
        <v>774000000</v>
      </c>
      <c r="U60" s="43"/>
      <c r="V60" s="64">
        <v>2610</v>
      </c>
      <c r="W60" s="43"/>
      <c r="X60" s="64">
        <v>2029451338470</v>
      </c>
      <c r="Y60" s="43"/>
      <c r="Z60" s="64">
        <v>2004524317800</v>
      </c>
      <c r="AA60" s="18"/>
      <c r="AB60" s="23">
        <v>3.15</v>
      </c>
    </row>
    <row r="61" spans="1:28" ht="21.75" customHeight="1" x14ac:dyDescent="0.4">
      <c r="A61" s="86" t="s">
        <v>73</v>
      </c>
      <c r="B61" s="86"/>
      <c r="C61" s="86"/>
      <c r="D61" s="18"/>
      <c r="E61" s="87">
        <v>150000000</v>
      </c>
      <c r="F61" s="87"/>
      <c r="G61" s="43"/>
      <c r="H61" s="64">
        <v>807270126304</v>
      </c>
      <c r="I61" s="43"/>
      <c r="J61" s="64">
        <v>689875717500</v>
      </c>
      <c r="K61" s="43"/>
      <c r="L61" s="64">
        <v>0</v>
      </c>
      <c r="M61" s="43"/>
      <c r="N61" s="64">
        <v>0</v>
      </c>
      <c r="O61" s="43"/>
      <c r="P61" s="64">
        <v>0</v>
      </c>
      <c r="Q61" s="43"/>
      <c r="R61" s="64">
        <v>0</v>
      </c>
      <c r="S61" s="43"/>
      <c r="T61" s="64">
        <v>150000000</v>
      </c>
      <c r="U61" s="43"/>
      <c r="V61" s="64">
        <v>4243</v>
      </c>
      <c r="W61" s="43"/>
      <c r="X61" s="64">
        <v>807270126304</v>
      </c>
      <c r="Y61" s="43"/>
      <c r="Z61" s="64">
        <v>631530241500</v>
      </c>
      <c r="AA61" s="18"/>
      <c r="AB61" s="23">
        <v>0.99</v>
      </c>
    </row>
    <row r="62" spans="1:28" ht="21.75" customHeight="1" x14ac:dyDescent="0.4">
      <c r="A62" s="86" t="s">
        <v>74</v>
      </c>
      <c r="B62" s="86"/>
      <c r="C62" s="86"/>
      <c r="D62" s="18"/>
      <c r="E62" s="87">
        <v>18000000</v>
      </c>
      <c r="F62" s="87"/>
      <c r="G62" s="43"/>
      <c r="H62" s="64">
        <v>149882340460</v>
      </c>
      <c r="I62" s="43"/>
      <c r="J62" s="64">
        <v>224868227400</v>
      </c>
      <c r="K62" s="43"/>
      <c r="L62" s="64">
        <v>0</v>
      </c>
      <c r="M62" s="43"/>
      <c r="N62" s="64">
        <v>0</v>
      </c>
      <c r="O62" s="43"/>
      <c r="P62" s="64">
        <v>0</v>
      </c>
      <c r="Q62" s="43"/>
      <c r="R62" s="64">
        <v>0</v>
      </c>
      <c r="S62" s="43"/>
      <c r="T62" s="64">
        <v>18000000</v>
      </c>
      <c r="U62" s="43"/>
      <c r="V62" s="64">
        <v>12790</v>
      </c>
      <c r="W62" s="43"/>
      <c r="X62" s="64">
        <v>149882340460</v>
      </c>
      <c r="Y62" s="43"/>
      <c r="Z62" s="64">
        <v>228440399400</v>
      </c>
      <c r="AA62" s="18"/>
      <c r="AB62" s="23">
        <v>0.36</v>
      </c>
    </row>
    <row r="63" spans="1:28" ht="21.75" customHeight="1" x14ac:dyDescent="0.4">
      <c r="A63" s="86" t="s">
        <v>75</v>
      </c>
      <c r="B63" s="86"/>
      <c r="C63" s="86"/>
      <c r="D63" s="18"/>
      <c r="E63" s="87">
        <v>28000000</v>
      </c>
      <c r="F63" s="87"/>
      <c r="G63" s="43"/>
      <c r="H63" s="64">
        <v>133235139338</v>
      </c>
      <c r="I63" s="43"/>
      <c r="J63" s="64">
        <v>153920922400</v>
      </c>
      <c r="K63" s="43"/>
      <c r="L63" s="64">
        <v>0</v>
      </c>
      <c r="M63" s="43"/>
      <c r="N63" s="64">
        <v>0</v>
      </c>
      <c r="O63" s="43"/>
      <c r="P63" s="64">
        <v>-522706</v>
      </c>
      <c r="Q63" s="43"/>
      <c r="R63" s="64">
        <v>2554927090</v>
      </c>
      <c r="S63" s="43"/>
      <c r="T63" s="64">
        <v>27477294</v>
      </c>
      <c r="U63" s="43"/>
      <c r="V63" s="64">
        <v>4850</v>
      </c>
      <c r="W63" s="43"/>
      <c r="X63" s="64">
        <v>130747896232</v>
      </c>
      <c r="Y63" s="43"/>
      <c r="Z63" s="64">
        <v>132234738409.293</v>
      </c>
      <c r="AA63" s="18"/>
      <c r="AB63" s="23">
        <v>0.21</v>
      </c>
    </row>
    <row r="64" spans="1:28" ht="21.75" customHeight="1" x14ac:dyDescent="0.4">
      <c r="A64" s="86" t="s">
        <v>76</v>
      </c>
      <c r="B64" s="86"/>
      <c r="C64" s="86"/>
      <c r="D64" s="18"/>
      <c r="E64" s="87">
        <v>228571428</v>
      </c>
      <c r="F64" s="87"/>
      <c r="G64" s="43"/>
      <c r="H64" s="64">
        <v>809208673380</v>
      </c>
      <c r="I64" s="43"/>
      <c r="J64" s="64">
        <v>1020393764306.16</v>
      </c>
      <c r="K64" s="43"/>
      <c r="L64" s="64">
        <v>0</v>
      </c>
      <c r="M64" s="43"/>
      <c r="N64" s="64">
        <v>0</v>
      </c>
      <c r="O64" s="43"/>
      <c r="P64" s="64">
        <v>0</v>
      </c>
      <c r="Q64" s="43"/>
      <c r="R64" s="64">
        <v>0</v>
      </c>
      <c r="S64" s="43"/>
      <c r="T64" s="64">
        <v>228571428</v>
      </c>
      <c r="U64" s="43"/>
      <c r="V64" s="64">
        <v>4548</v>
      </c>
      <c r="W64" s="43"/>
      <c r="X64" s="64">
        <v>809208673380</v>
      </c>
      <c r="Y64" s="43"/>
      <c r="Z64" s="64">
        <v>1031507188278.37</v>
      </c>
      <c r="AA64" s="18"/>
      <c r="AB64" s="23">
        <v>1.62</v>
      </c>
    </row>
    <row r="65" spans="1:28" ht="21.75" customHeight="1" x14ac:dyDescent="0.4">
      <c r="A65" s="86" t="s">
        <v>77</v>
      </c>
      <c r="B65" s="86"/>
      <c r="C65" s="86"/>
      <c r="D65" s="18"/>
      <c r="E65" s="87">
        <v>9000000</v>
      </c>
      <c r="F65" s="87"/>
      <c r="G65" s="43"/>
      <c r="H65" s="64">
        <v>28086220167</v>
      </c>
      <c r="I65" s="43"/>
      <c r="J65" s="64">
        <v>29032827930</v>
      </c>
      <c r="K65" s="43"/>
      <c r="L65" s="64">
        <v>0</v>
      </c>
      <c r="M65" s="43"/>
      <c r="N65" s="64">
        <v>0</v>
      </c>
      <c r="O65" s="43"/>
      <c r="P65" s="64">
        <v>0</v>
      </c>
      <c r="Q65" s="43"/>
      <c r="R65" s="64">
        <v>0</v>
      </c>
      <c r="S65" s="43"/>
      <c r="T65" s="64">
        <v>9000000</v>
      </c>
      <c r="U65" s="43"/>
      <c r="V65" s="64">
        <v>3196</v>
      </c>
      <c r="W65" s="43"/>
      <c r="X65" s="64">
        <v>28086220167</v>
      </c>
      <c r="Y65" s="43"/>
      <c r="Z65" s="64">
        <v>28541654280</v>
      </c>
      <c r="AA65" s="18"/>
      <c r="AB65" s="23">
        <v>0.04</v>
      </c>
    </row>
    <row r="66" spans="1:28" ht="21.75" customHeight="1" x14ac:dyDescent="0.4">
      <c r="A66" s="86" t="s">
        <v>78</v>
      </c>
      <c r="B66" s="86"/>
      <c r="C66" s="86"/>
      <c r="D66" s="18"/>
      <c r="E66" s="87">
        <v>120000000</v>
      </c>
      <c r="F66" s="87"/>
      <c r="G66" s="43"/>
      <c r="H66" s="64">
        <v>954205841907</v>
      </c>
      <c r="I66" s="43"/>
      <c r="J66" s="64">
        <v>1003780332000</v>
      </c>
      <c r="K66" s="43"/>
      <c r="L66" s="64">
        <v>0</v>
      </c>
      <c r="M66" s="43"/>
      <c r="N66" s="64">
        <v>0</v>
      </c>
      <c r="O66" s="43"/>
      <c r="P66" s="64">
        <v>0</v>
      </c>
      <c r="Q66" s="43"/>
      <c r="R66" s="64">
        <v>0</v>
      </c>
      <c r="S66" s="43"/>
      <c r="T66" s="64">
        <v>120000000</v>
      </c>
      <c r="U66" s="43"/>
      <c r="V66" s="64">
        <v>8260</v>
      </c>
      <c r="W66" s="43"/>
      <c r="X66" s="64">
        <v>954205841907</v>
      </c>
      <c r="Y66" s="43"/>
      <c r="Z66" s="64">
        <v>983538024000</v>
      </c>
      <c r="AA66" s="18"/>
      <c r="AB66" s="23">
        <v>1.55</v>
      </c>
    </row>
    <row r="67" spans="1:28" ht="21.75" customHeight="1" x14ac:dyDescent="0.4">
      <c r="A67" s="86" t="s">
        <v>79</v>
      </c>
      <c r="B67" s="86"/>
      <c r="C67" s="86"/>
      <c r="D67" s="18"/>
      <c r="E67" s="87">
        <v>250000000</v>
      </c>
      <c r="F67" s="87"/>
      <c r="G67" s="43"/>
      <c r="H67" s="64">
        <v>1519433952747</v>
      </c>
      <c r="I67" s="43"/>
      <c r="J67" s="64">
        <v>1356929225000</v>
      </c>
      <c r="K67" s="43"/>
      <c r="L67" s="64">
        <v>0</v>
      </c>
      <c r="M67" s="43"/>
      <c r="N67" s="64">
        <v>0</v>
      </c>
      <c r="O67" s="43"/>
      <c r="P67" s="64">
        <v>0</v>
      </c>
      <c r="Q67" s="43"/>
      <c r="R67" s="64">
        <v>0</v>
      </c>
      <c r="S67" s="43"/>
      <c r="T67" s="64">
        <v>250000000</v>
      </c>
      <c r="U67" s="43"/>
      <c r="V67" s="64">
        <v>5420</v>
      </c>
      <c r="W67" s="43"/>
      <c r="X67" s="64">
        <v>1519433952747</v>
      </c>
      <c r="Y67" s="43"/>
      <c r="Z67" s="64">
        <v>1344525850000</v>
      </c>
      <c r="AA67" s="18"/>
      <c r="AB67" s="23">
        <v>2.11</v>
      </c>
    </row>
    <row r="68" spans="1:28" ht="21.75" customHeight="1" x14ac:dyDescent="0.4">
      <c r="A68" s="86" t="s">
        <v>80</v>
      </c>
      <c r="B68" s="86"/>
      <c r="C68" s="86"/>
      <c r="D68" s="18"/>
      <c r="E68" s="87">
        <v>209000000</v>
      </c>
      <c r="F68" s="87"/>
      <c r="G68" s="43"/>
      <c r="H68" s="64">
        <v>309828797736</v>
      </c>
      <c r="I68" s="43"/>
      <c r="J68" s="64">
        <v>179387531950</v>
      </c>
      <c r="K68" s="43"/>
      <c r="L68" s="64">
        <v>0</v>
      </c>
      <c r="M68" s="43"/>
      <c r="N68" s="64">
        <v>0</v>
      </c>
      <c r="O68" s="43"/>
      <c r="P68" s="64">
        <v>0</v>
      </c>
      <c r="Q68" s="43"/>
      <c r="R68" s="64">
        <v>0</v>
      </c>
      <c r="S68" s="43"/>
      <c r="T68" s="64">
        <v>209000000</v>
      </c>
      <c r="U68" s="43"/>
      <c r="V68" s="64">
        <v>843</v>
      </c>
      <c r="W68" s="43"/>
      <c r="X68" s="64">
        <v>309828797736</v>
      </c>
      <c r="Y68" s="43"/>
      <c r="Z68" s="64">
        <v>174825074490</v>
      </c>
      <c r="AA68" s="18"/>
      <c r="AB68" s="23">
        <v>0.27</v>
      </c>
    </row>
    <row r="69" spans="1:28" ht="21.75" customHeight="1" x14ac:dyDescent="0.4">
      <c r="A69" s="86" t="s">
        <v>81</v>
      </c>
      <c r="B69" s="86"/>
      <c r="C69" s="86"/>
      <c r="D69" s="18"/>
      <c r="E69" s="87">
        <v>108583182</v>
      </c>
      <c r="F69" s="87"/>
      <c r="G69" s="43"/>
      <c r="H69" s="64">
        <v>138376805815</v>
      </c>
      <c r="I69" s="43"/>
      <c r="J69" s="64">
        <v>115932365387.379</v>
      </c>
      <c r="K69" s="43"/>
      <c r="L69" s="64">
        <v>0</v>
      </c>
      <c r="M69" s="43"/>
      <c r="N69" s="64">
        <v>0</v>
      </c>
      <c r="O69" s="43"/>
      <c r="P69" s="64">
        <v>-108583182</v>
      </c>
      <c r="Q69" s="43"/>
      <c r="R69" s="64">
        <v>110692080319</v>
      </c>
      <c r="S69" s="43"/>
      <c r="T69" s="64">
        <v>0</v>
      </c>
      <c r="U69" s="43"/>
      <c r="V69" s="64">
        <v>0</v>
      </c>
      <c r="W69" s="43"/>
      <c r="X69" s="64">
        <v>0</v>
      </c>
      <c r="Y69" s="43"/>
      <c r="Z69" s="64">
        <v>0</v>
      </c>
      <c r="AA69" s="18"/>
      <c r="AB69" s="23">
        <v>0</v>
      </c>
    </row>
    <row r="70" spans="1:28" ht="21.75" customHeight="1" x14ac:dyDescent="0.4">
      <c r="A70" s="86" t="s">
        <v>82</v>
      </c>
      <c r="B70" s="86"/>
      <c r="C70" s="86"/>
      <c r="D70" s="18"/>
      <c r="E70" s="87">
        <v>50000000</v>
      </c>
      <c r="F70" s="87"/>
      <c r="G70" s="43"/>
      <c r="H70" s="64">
        <v>597703787757</v>
      </c>
      <c r="I70" s="43"/>
      <c r="J70" s="64">
        <v>751644525000</v>
      </c>
      <c r="K70" s="43"/>
      <c r="L70" s="64">
        <v>0</v>
      </c>
      <c r="M70" s="43"/>
      <c r="N70" s="64">
        <v>0</v>
      </c>
      <c r="O70" s="43"/>
      <c r="P70" s="64">
        <v>0</v>
      </c>
      <c r="Q70" s="43"/>
      <c r="R70" s="64">
        <v>0</v>
      </c>
      <c r="S70" s="43"/>
      <c r="T70" s="64">
        <v>50000000</v>
      </c>
      <c r="U70" s="43"/>
      <c r="V70" s="64">
        <v>14860</v>
      </c>
      <c r="W70" s="43"/>
      <c r="X70" s="64">
        <v>597703787757</v>
      </c>
      <c r="Y70" s="43"/>
      <c r="Z70" s="64">
        <v>737256610000</v>
      </c>
      <c r="AA70" s="18"/>
      <c r="AB70" s="23">
        <v>1.1599999999999999</v>
      </c>
    </row>
    <row r="71" spans="1:28" ht="21.75" customHeight="1" x14ac:dyDescent="0.4">
      <c r="A71" s="86" t="s">
        <v>83</v>
      </c>
      <c r="B71" s="86"/>
      <c r="C71" s="86"/>
      <c r="D71" s="18"/>
      <c r="E71" s="87">
        <v>30000000</v>
      </c>
      <c r="F71" s="87"/>
      <c r="G71" s="43"/>
      <c r="H71" s="64">
        <v>545870231231</v>
      </c>
      <c r="I71" s="43"/>
      <c r="J71" s="64">
        <v>533444352000</v>
      </c>
      <c r="K71" s="43"/>
      <c r="L71" s="64">
        <v>0</v>
      </c>
      <c r="M71" s="43"/>
      <c r="N71" s="64">
        <v>0</v>
      </c>
      <c r="O71" s="43"/>
      <c r="P71" s="64">
        <v>0</v>
      </c>
      <c r="Q71" s="43"/>
      <c r="R71" s="64">
        <v>0</v>
      </c>
      <c r="S71" s="43"/>
      <c r="T71" s="64">
        <v>30000000</v>
      </c>
      <c r="U71" s="43"/>
      <c r="V71" s="64">
        <v>17340</v>
      </c>
      <c r="W71" s="43"/>
      <c r="X71" s="64">
        <v>545870231231</v>
      </c>
      <c r="Y71" s="43"/>
      <c r="Z71" s="64">
        <v>516178854000</v>
      </c>
      <c r="AA71" s="18"/>
      <c r="AB71" s="23">
        <v>0.81</v>
      </c>
    </row>
    <row r="72" spans="1:28" ht="21.75" customHeight="1" x14ac:dyDescent="0.4">
      <c r="A72" s="86" t="s">
        <v>84</v>
      </c>
      <c r="B72" s="86"/>
      <c r="C72" s="86"/>
      <c r="D72" s="18"/>
      <c r="E72" s="87">
        <v>54000000</v>
      </c>
      <c r="F72" s="87"/>
      <c r="G72" s="43"/>
      <c r="H72" s="64">
        <v>979858558497</v>
      </c>
      <c r="I72" s="43"/>
      <c r="J72" s="64">
        <v>977882085000</v>
      </c>
      <c r="K72" s="43"/>
      <c r="L72" s="64">
        <v>0</v>
      </c>
      <c r="M72" s="43"/>
      <c r="N72" s="64">
        <v>0</v>
      </c>
      <c r="O72" s="43"/>
      <c r="P72" s="64">
        <v>0</v>
      </c>
      <c r="Q72" s="43"/>
      <c r="R72" s="64">
        <v>0</v>
      </c>
      <c r="S72" s="43"/>
      <c r="T72" s="64">
        <v>54000000</v>
      </c>
      <c r="U72" s="43"/>
      <c r="V72" s="64">
        <v>17440</v>
      </c>
      <c r="W72" s="43"/>
      <c r="X72" s="64">
        <v>979858558497</v>
      </c>
      <c r="Y72" s="43"/>
      <c r="Z72" s="64">
        <v>934480195200</v>
      </c>
      <c r="AA72" s="18"/>
      <c r="AB72" s="23">
        <v>1.47</v>
      </c>
    </row>
    <row r="73" spans="1:28" ht="21.75" customHeight="1" x14ac:dyDescent="0.4">
      <c r="A73" s="86" t="s">
        <v>85</v>
      </c>
      <c r="B73" s="86"/>
      <c r="C73" s="86"/>
      <c r="D73" s="18"/>
      <c r="E73" s="87">
        <v>250000000</v>
      </c>
      <c r="F73" s="87"/>
      <c r="G73" s="43"/>
      <c r="H73" s="64">
        <v>2706767189539</v>
      </c>
      <c r="I73" s="43"/>
      <c r="J73" s="64">
        <v>3358833950000</v>
      </c>
      <c r="K73" s="43"/>
      <c r="L73" s="64">
        <v>0</v>
      </c>
      <c r="M73" s="43"/>
      <c r="N73" s="64">
        <v>0</v>
      </c>
      <c r="O73" s="43"/>
      <c r="P73" s="64">
        <v>-50000000</v>
      </c>
      <c r="Q73" s="43"/>
      <c r="R73" s="64">
        <v>657516227020</v>
      </c>
      <c r="S73" s="43"/>
      <c r="T73" s="64">
        <v>200000000</v>
      </c>
      <c r="U73" s="43"/>
      <c r="V73" s="64">
        <v>13700</v>
      </c>
      <c r="W73" s="43"/>
      <c r="X73" s="64">
        <v>2165413751601</v>
      </c>
      <c r="Y73" s="43"/>
      <c r="Z73" s="64">
        <v>2718819800000</v>
      </c>
      <c r="AA73" s="18"/>
      <c r="AB73" s="23">
        <v>4.2699999999999996</v>
      </c>
    </row>
    <row r="74" spans="1:28" ht="21.75" customHeight="1" x14ac:dyDescent="0.4">
      <c r="A74" s="86" t="s">
        <v>86</v>
      </c>
      <c r="B74" s="86"/>
      <c r="C74" s="86"/>
      <c r="D74" s="18"/>
      <c r="E74" s="87">
        <v>35000000</v>
      </c>
      <c r="F74" s="87"/>
      <c r="G74" s="43"/>
      <c r="H74" s="64">
        <v>189069297255</v>
      </c>
      <c r="I74" s="43"/>
      <c r="J74" s="64">
        <v>194137625500</v>
      </c>
      <c r="K74" s="43"/>
      <c r="L74" s="64">
        <v>0</v>
      </c>
      <c r="M74" s="43"/>
      <c r="N74" s="64">
        <v>0</v>
      </c>
      <c r="O74" s="43"/>
      <c r="P74" s="64">
        <v>0</v>
      </c>
      <c r="Q74" s="43"/>
      <c r="R74" s="64">
        <v>0</v>
      </c>
      <c r="S74" s="43"/>
      <c r="T74" s="64">
        <v>35000000</v>
      </c>
      <c r="U74" s="43"/>
      <c r="V74" s="64">
        <v>5400</v>
      </c>
      <c r="W74" s="43"/>
      <c r="X74" s="64">
        <v>189069297255</v>
      </c>
      <c r="Y74" s="43"/>
      <c r="Z74" s="64">
        <v>187539030000</v>
      </c>
      <c r="AA74" s="18"/>
      <c r="AB74" s="23">
        <v>0.28999999999999998</v>
      </c>
    </row>
    <row r="75" spans="1:28" ht="21.75" customHeight="1" x14ac:dyDescent="0.4">
      <c r="A75" s="86" t="s">
        <v>87</v>
      </c>
      <c r="B75" s="86"/>
      <c r="C75" s="86"/>
      <c r="D75" s="18"/>
      <c r="E75" s="87">
        <v>20000000</v>
      </c>
      <c r="F75" s="87"/>
      <c r="G75" s="43"/>
      <c r="H75" s="64">
        <v>341493073361</v>
      </c>
      <c r="I75" s="43"/>
      <c r="J75" s="64">
        <v>302245442000</v>
      </c>
      <c r="K75" s="43"/>
      <c r="L75" s="64">
        <v>0</v>
      </c>
      <c r="M75" s="43"/>
      <c r="N75" s="64">
        <v>0</v>
      </c>
      <c r="O75" s="43"/>
      <c r="P75" s="64">
        <v>0</v>
      </c>
      <c r="Q75" s="43"/>
      <c r="R75" s="64">
        <v>0</v>
      </c>
      <c r="S75" s="43"/>
      <c r="T75" s="64">
        <v>20000000</v>
      </c>
      <c r="U75" s="43"/>
      <c r="V75" s="64">
        <v>15260</v>
      </c>
      <c r="W75" s="43"/>
      <c r="X75" s="64">
        <v>341493073361</v>
      </c>
      <c r="Y75" s="43"/>
      <c r="Z75" s="64">
        <v>302840804000</v>
      </c>
      <c r="AA75" s="18"/>
      <c r="AB75" s="23">
        <v>0.48</v>
      </c>
    </row>
    <row r="76" spans="1:28" ht="21.75" customHeight="1" x14ac:dyDescent="0.4">
      <c r="A76" s="86" t="s">
        <v>88</v>
      </c>
      <c r="B76" s="86"/>
      <c r="C76" s="86"/>
      <c r="D76" s="18"/>
      <c r="E76" s="87">
        <v>40050000</v>
      </c>
      <c r="F76" s="87"/>
      <c r="G76" s="43"/>
      <c r="H76" s="64">
        <v>238085798479</v>
      </c>
      <c r="I76" s="43"/>
      <c r="J76" s="64">
        <v>324281774160</v>
      </c>
      <c r="K76" s="43"/>
      <c r="L76" s="64">
        <v>0</v>
      </c>
      <c r="M76" s="43"/>
      <c r="N76" s="64">
        <v>0</v>
      </c>
      <c r="O76" s="43"/>
      <c r="P76" s="64">
        <v>0</v>
      </c>
      <c r="Q76" s="43"/>
      <c r="R76" s="64">
        <v>0</v>
      </c>
      <c r="S76" s="43"/>
      <c r="T76" s="64">
        <v>40050000</v>
      </c>
      <c r="U76" s="43"/>
      <c r="V76" s="64">
        <v>7240</v>
      </c>
      <c r="W76" s="43"/>
      <c r="X76" s="64">
        <v>238085798479</v>
      </c>
      <c r="Y76" s="43"/>
      <c r="Z76" s="64">
        <v>287720593740</v>
      </c>
      <c r="AA76" s="18"/>
      <c r="AB76" s="23">
        <v>0.45</v>
      </c>
    </row>
    <row r="77" spans="1:28" ht="21.75" customHeight="1" x14ac:dyDescent="0.4">
      <c r="A77" s="86" t="s">
        <v>89</v>
      </c>
      <c r="B77" s="86"/>
      <c r="C77" s="86"/>
      <c r="D77" s="18"/>
      <c r="E77" s="87">
        <v>192000000</v>
      </c>
      <c r="F77" s="87"/>
      <c r="G77" s="43"/>
      <c r="H77" s="64">
        <v>771401184822</v>
      </c>
      <c r="I77" s="43"/>
      <c r="J77" s="64">
        <v>1084035129600</v>
      </c>
      <c r="K77" s="43"/>
      <c r="L77" s="64">
        <v>0</v>
      </c>
      <c r="M77" s="43"/>
      <c r="N77" s="64">
        <v>0</v>
      </c>
      <c r="O77" s="43"/>
      <c r="P77" s="64">
        <v>0</v>
      </c>
      <c r="Q77" s="43"/>
      <c r="R77" s="64">
        <v>0</v>
      </c>
      <c r="S77" s="43"/>
      <c r="T77" s="64">
        <v>192000000</v>
      </c>
      <c r="U77" s="43"/>
      <c r="V77" s="64">
        <v>5330</v>
      </c>
      <c r="W77" s="43"/>
      <c r="X77" s="64">
        <v>771401184822</v>
      </c>
      <c r="Y77" s="43"/>
      <c r="Z77" s="64">
        <v>1015449427200</v>
      </c>
      <c r="AA77" s="18"/>
      <c r="AB77" s="23">
        <v>1.6</v>
      </c>
    </row>
    <row r="78" spans="1:28" ht="21.75" customHeight="1" x14ac:dyDescent="0.4">
      <c r="A78" s="86" t="s">
        <v>90</v>
      </c>
      <c r="B78" s="86"/>
      <c r="C78" s="86"/>
      <c r="D78" s="18"/>
      <c r="E78" s="87">
        <v>159000000</v>
      </c>
      <c r="F78" s="87"/>
      <c r="G78" s="43"/>
      <c r="H78" s="64">
        <v>560831276845</v>
      </c>
      <c r="I78" s="43"/>
      <c r="J78" s="64">
        <v>532950201540</v>
      </c>
      <c r="K78" s="43"/>
      <c r="L78" s="64">
        <v>0</v>
      </c>
      <c r="M78" s="43"/>
      <c r="N78" s="64">
        <v>0</v>
      </c>
      <c r="O78" s="43"/>
      <c r="P78" s="64">
        <v>0</v>
      </c>
      <c r="Q78" s="43"/>
      <c r="R78" s="64">
        <v>0</v>
      </c>
      <c r="S78" s="43"/>
      <c r="T78" s="64">
        <v>159000000</v>
      </c>
      <c r="U78" s="43"/>
      <c r="V78" s="64">
        <v>3149</v>
      </c>
      <c r="W78" s="43"/>
      <c r="X78" s="64">
        <v>560831276845</v>
      </c>
      <c r="Y78" s="43"/>
      <c r="Z78" s="64">
        <v>496820658570</v>
      </c>
      <c r="AA78" s="18"/>
      <c r="AB78" s="23">
        <v>0.78</v>
      </c>
    </row>
    <row r="79" spans="1:28" ht="21.75" customHeight="1" x14ac:dyDescent="0.4">
      <c r="A79" s="86" t="s">
        <v>91</v>
      </c>
      <c r="B79" s="86"/>
      <c r="C79" s="86"/>
      <c r="D79" s="18"/>
      <c r="E79" s="87">
        <v>360000</v>
      </c>
      <c r="F79" s="87"/>
      <c r="G79" s="43"/>
      <c r="H79" s="64">
        <v>3747399555</v>
      </c>
      <c r="I79" s="43"/>
      <c r="J79" s="64">
        <v>4254456852</v>
      </c>
      <c r="K79" s="43"/>
      <c r="L79" s="64">
        <v>0</v>
      </c>
      <c r="M79" s="43"/>
      <c r="N79" s="64">
        <v>0</v>
      </c>
      <c r="O79" s="43"/>
      <c r="P79" s="64">
        <v>0</v>
      </c>
      <c r="Q79" s="43"/>
      <c r="R79" s="64">
        <v>0</v>
      </c>
      <c r="S79" s="43"/>
      <c r="T79" s="64">
        <v>360000</v>
      </c>
      <c r="U79" s="43"/>
      <c r="V79" s="64">
        <v>10820</v>
      </c>
      <c r="W79" s="43"/>
      <c r="X79" s="64">
        <v>3747399555</v>
      </c>
      <c r="Y79" s="43"/>
      <c r="Z79" s="64">
        <v>3865090104</v>
      </c>
      <c r="AA79" s="18"/>
      <c r="AB79" s="23">
        <v>0.01</v>
      </c>
    </row>
    <row r="80" spans="1:28" ht="21.75" customHeight="1" x14ac:dyDescent="0.4">
      <c r="A80" s="86" t="s">
        <v>92</v>
      </c>
      <c r="B80" s="86"/>
      <c r="C80" s="86"/>
      <c r="D80" s="18"/>
      <c r="E80" s="87">
        <v>150000000</v>
      </c>
      <c r="F80" s="87"/>
      <c r="G80" s="43"/>
      <c r="H80" s="64">
        <v>1133715190750</v>
      </c>
      <c r="I80" s="43"/>
      <c r="J80" s="64">
        <v>827553180000</v>
      </c>
      <c r="K80" s="43"/>
      <c r="L80" s="64">
        <v>0</v>
      </c>
      <c r="M80" s="43"/>
      <c r="N80" s="64">
        <v>0</v>
      </c>
      <c r="O80" s="43"/>
      <c r="P80" s="64">
        <v>0</v>
      </c>
      <c r="Q80" s="43"/>
      <c r="R80" s="64">
        <v>0</v>
      </c>
      <c r="S80" s="43"/>
      <c r="T80" s="64">
        <v>150000000</v>
      </c>
      <c r="U80" s="43"/>
      <c r="V80" s="64">
        <v>5750</v>
      </c>
      <c r="W80" s="43"/>
      <c r="X80" s="64">
        <v>1133715190750</v>
      </c>
      <c r="Y80" s="43"/>
      <c r="Z80" s="64">
        <v>855832875000</v>
      </c>
      <c r="AA80" s="18"/>
      <c r="AB80" s="23">
        <v>1.34</v>
      </c>
    </row>
    <row r="81" spans="1:28" ht="21.75" customHeight="1" x14ac:dyDescent="0.4">
      <c r="A81" s="86" t="s">
        <v>93</v>
      </c>
      <c r="B81" s="86"/>
      <c r="C81" s="86"/>
      <c r="D81" s="18"/>
      <c r="E81" s="87">
        <v>73700000</v>
      </c>
      <c r="F81" s="87"/>
      <c r="G81" s="43"/>
      <c r="H81" s="64">
        <v>401641670537</v>
      </c>
      <c r="I81" s="43"/>
      <c r="J81" s="64">
        <v>555790272400</v>
      </c>
      <c r="K81" s="43"/>
      <c r="L81" s="64">
        <v>0</v>
      </c>
      <c r="M81" s="43"/>
      <c r="N81" s="64">
        <v>0</v>
      </c>
      <c r="O81" s="43"/>
      <c r="P81" s="64">
        <v>0</v>
      </c>
      <c r="Q81" s="43"/>
      <c r="R81" s="64">
        <v>0</v>
      </c>
      <c r="S81" s="43"/>
      <c r="T81" s="64">
        <v>73700000</v>
      </c>
      <c r="U81" s="43"/>
      <c r="V81" s="64">
        <v>7270</v>
      </c>
      <c r="W81" s="43"/>
      <c r="X81" s="64">
        <v>401641670537</v>
      </c>
      <c r="Y81" s="43"/>
      <c r="Z81" s="64">
        <v>531657273730</v>
      </c>
      <c r="AA81" s="18"/>
      <c r="AB81" s="23">
        <v>0.84</v>
      </c>
    </row>
    <row r="82" spans="1:28" ht="21.75" customHeight="1" x14ac:dyDescent="0.4">
      <c r="A82" s="86" t="s">
        <v>94</v>
      </c>
      <c r="B82" s="86"/>
      <c r="C82" s="86"/>
      <c r="D82" s="18"/>
      <c r="E82" s="87">
        <v>52000000</v>
      </c>
      <c r="F82" s="87"/>
      <c r="G82" s="43"/>
      <c r="H82" s="64">
        <v>289647093528</v>
      </c>
      <c r="I82" s="43"/>
      <c r="J82" s="64">
        <v>346222848400</v>
      </c>
      <c r="K82" s="43"/>
      <c r="L82" s="64">
        <v>0</v>
      </c>
      <c r="M82" s="43"/>
      <c r="N82" s="64">
        <v>0</v>
      </c>
      <c r="O82" s="43"/>
      <c r="P82" s="64">
        <v>0</v>
      </c>
      <c r="Q82" s="43"/>
      <c r="R82" s="64">
        <v>0</v>
      </c>
      <c r="S82" s="43"/>
      <c r="T82" s="64">
        <v>52000000</v>
      </c>
      <c r="U82" s="43"/>
      <c r="V82" s="64">
        <v>6210</v>
      </c>
      <c r="W82" s="43"/>
      <c r="X82" s="64">
        <v>289647093528</v>
      </c>
      <c r="Y82" s="43"/>
      <c r="Z82" s="64">
        <v>320423828400</v>
      </c>
      <c r="AA82" s="18"/>
      <c r="AB82" s="23">
        <v>0.5</v>
      </c>
    </row>
    <row r="83" spans="1:28" ht="21.75" customHeight="1" x14ac:dyDescent="0.4">
      <c r="A83" s="86" t="s">
        <v>95</v>
      </c>
      <c r="B83" s="86"/>
      <c r="C83" s="86"/>
      <c r="D83" s="18"/>
      <c r="E83" s="87">
        <v>133750</v>
      </c>
      <c r="F83" s="87"/>
      <c r="G83" s="43"/>
      <c r="H83" s="64">
        <v>3889005415</v>
      </c>
      <c r="I83" s="43"/>
      <c r="J83" s="64">
        <v>5122841942.5</v>
      </c>
      <c r="K83" s="43"/>
      <c r="L83" s="64">
        <v>0</v>
      </c>
      <c r="M83" s="43"/>
      <c r="N83" s="64">
        <v>0</v>
      </c>
      <c r="O83" s="43"/>
      <c r="P83" s="64">
        <v>0</v>
      </c>
      <c r="Q83" s="43"/>
      <c r="R83" s="64">
        <v>0</v>
      </c>
      <c r="S83" s="43"/>
      <c r="T83" s="64">
        <v>133750</v>
      </c>
      <c r="U83" s="43"/>
      <c r="V83" s="64">
        <v>37850</v>
      </c>
      <c r="W83" s="43"/>
      <c r="X83" s="64">
        <v>3889005415</v>
      </c>
      <c r="Y83" s="43"/>
      <c r="Z83" s="64">
        <v>5023304858.125</v>
      </c>
      <c r="AA83" s="18"/>
      <c r="AB83" s="23">
        <v>0.01</v>
      </c>
    </row>
    <row r="84" spans="1:28" ht="21.75" customHeight="1" x14ac:dyDescent="0.4">
      <c r="A84" s="86" t="s">
        <v>96</v>
      </c>
      <c r="B84" s="86"/>
      <c r="C84" s="86"/>
      <c r="D84" s="18"/>
      <c r="E84" s="87">
        <v>0</v>
      </c>
      <c r="F84" s="87"/>
      <c r="G84" s="43"/>
      <c r="H84" s="64">
        <v>0</v>
      </c>
      <c r="I84" s="43"/>
      <c r="J84" s="64">
        <v>0</v>
      </c>
      <c r="K84" s="43"/>
      <c r="L84" s="64">
        <v>17777778</v>
      </c>
      <c r="M84" s="43"/>
      <c r="N84" s="64">
        <v>0</v>
      </c>
      <c r="O84" s="43"/>
      <c r="P84" s="64">
        <v>0</v>
      </c>
      <c r="Q84" s="43"/>
      <c r="R84" s="64">
        <v>0</v>
      </c>
      <c r="S84" s="43"/>
      <c r="T84" s="64">
        <v>17777778</v>
      </c>
      <c r="U84" s="43"/>
      <c r="V84" s="64">
        <v>8927</v>
      </c>
      <c r="W84" s="43"/>
      <c r="X84" s="64">
        <v>158364446424</v>
      </c>
      <c r="Y84" s="43"/>
      <c r="Z84" s="64">
        <v>157475456012.888</v>
      </c>
      <c r="AA84" s="18"/>
      <c r="AB84" s="23">
        <v>0.25</v>
      </c>
    </row>
    <row r="85" spans="1:28" ht="21.75" customHeight="1" x14ac:dyDescent="0.4">
      <c r="A85" s="88" t="s">
        <v>97</v>
      </c>
      <c r="B85" s="88"/>
      <c r="C85" s="88"/>
      <c r="D85" s="24"/>
      <c r="E85" s="87">
        <v>0</v>
      </c>
      <c r="F85" s="89"/>
      <c r="G85" s="43"/>
      <c r="H85" s="65">
        <v>0</v>
      </c>
      <c r="I85" s="43"/>
      <c r="J85" s="65">
        <v>0</v>
      </c>
      <c r="K85" s="43"/>
      <c r="L85" s="65">
        <v>6453439</v>
      </c>
      <c r="M85" s="43"/>
      <c r="N85" s="65">
        <v>0</v>
      </c>
      <c r="O85" s="43"/>
      <c r="P85" s="65">
        <v>-6453439</v>
      </c>
      <c r="Q85" s="43"/>
      <c r="R85" s="65">
        <v>22418679058</v>
      </c>
      <c r="S85" s="43"/>
      <c r="T85" s="65">
        <v>0</v>
      </c>
      <c r="U85" s="43"/>
      <c r="V85" s="65">
        <v>0</v>
      </c>
      <c r="W85" s="43"/>
      <c r="X85" s="65">
        <v>0</v>
      </c>
      <c r="Y85" s="43"/>
      <c r="Z85" s="65">
        <v>0</v>
      </c>
      <c r="AA85" s="18"/>
      <c r="AB85" s="25">
        <v>0</v>
      </c>
    </row>
    <row r="86" spans="1:28" ht="21.75" customHeight="1" x14ac:dyDescent="0.4">
      <c r="A86" s="90" t="s">
        <v>98</v>
      </c>
      <c r="B86" s="90"/>
      <c r="C86" s="90"/>
      <c r="D86" s="90"/>
      <c r="E86" s="43"/>
      <c r="F86" s="62">
        <f>SUM(E9:F85)</f>
        <v>11222928615</v>
      </c>
      <c r="G86" s="43"/>
      <c r="H86" s="62">
        <f>SUM(H9:H85)</f>
        <v>52269593350786</v>
      </c>
      <c r="I86" s="43"/>
      <c r="J86" s="62">
        <f>SUM(J9:J85)</f>
        <v>58506146780547.938</v>
      </c>
      <c r="K86" s="43"/>
      <c r="L86" s="62">
        <f>SUM(L9:L85)</f>
        <v>1138709782</v>
      </c>
      <c r="M86" s="43"/>
      <c r="N86" s="62">
        <f>SUM(N9:N85)</f>
        <v>1387684751152</v>
      </c>
      <c r="O86" s="43"/>
      <c r="P86" s="62">
        <f>SUM(P9:P85)</f>
        <v>-356008395</v>
      </c>
      <c r="Q86" s="43"/>
      <c r="R86" s="62">
        <f>SUM(R9:R85)</f>
        <v>1751343040526</v>
      </c>
      <c r="S86" s="43"/>
      <c r="T86" s="62">
        <f>SUM(T9:T85)</f>
        <v>12005630002</v>
      </c>
      <c r="U86" s="43"/>
      <c r="V86" s="62"/>
      <c r="W86" s="43"/>
      <c r="X86" s="62">
        <f>SUM(X9:X85)</f>
        <v>52099235131017</v>
      </c>
      <c r="Y86" s="43"/>
      <c r="Z86" s="62">
        <f>SUM(Z9:Z85)</f>
        <v>56315554378172.852</v>
      </c>
      <c r="AA86" s="18"/>
      <c r="AB86" s="27">
        <v>96.28</v>
      </c>
    </row>
    <row r="87" spans="1:28" x14ac:dyDescent="0.4">
      <c r="A87" s="18"/>
      <c r="B87" s="18"/>
      <c r="C87" s="18"/>
      <c r="D87" s="18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18"/>
      <c r="AB87" s="18"/>
    </row>
    <row r="88" spans="1:28" x14ac:dyDescent="0.4">
      <c r="A88" s="18"/>
      <c r="B88" s="18"/>
      <c r="C88" s="18"/>
      <c r="D88" s="18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18"/>
      <c r="AB88" s="18"/>
    </row>
    <row r="89" spans="1:28" x14ac:dyDescent="0.4">
      <c r="A89" s="18"/>
      <c r="B89" s="18"/>
      <c r="C89" s="18"/>
      <c r="D89" s="18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18"/>
      <c r="AB89" s="18"/>
    </row>
    <row r="90" spans="1:28" x14ac:dyDescent="0.4">
      <c r="A90" s="18"/>
      <c r="B90" s="18"/>
      <c r="C90" s="18"/>
      <c r="D90" s="18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18"/>
      <c r="AB90" s="18"/>
    </row>
    <row r="91" spans="1:28" x14ac:dyDescent="0.4">
      <c r="A91" s="18"/>
      <c r="B91" s="18"/>
      <c r="C91" s="18"/>
      <c r="D91" s="18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18"/>
      <c r="AB91" s="18"/>
    </row>
    <row r="92" spans="1:28" x14ac:dyDescent="0.4">
      <c r="A92" s="18"/>
      <c r="B92" s="18"/>
      <c r="C92" s="18"/>
      <c r="D92" s="18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18"/>
      <c r="AB92" s="18"/>
    </row>
    <row r="93" spans="1:28" x14ac:dyDescent="0.4">
      <c r="A93" s="18"/>
      <c r="B93" s="18"/>
      <c r="C93" s="18"/>
      <c r="D93" s="18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18"/>
      <c r="AB93" s="18"/>
    </row>
    <row r="94" spans="1:28" x14ac:dyDescent="0.4">
      <c r="A94" s="18"/>
      <c r="B94" s="18"/>
      <c r="C94" s="18"/>
      <c r="D94" s="18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18"/>
      <c r="AB94" s="18"/>
    </row>
    <row r="95" spans="1:28" x14ac:dyDescent="0.4">
      <c r="A95" s="18"/>
      <c r="B95" s="18"/>
      <c r="C95" s="18"/>
      <c r="D95" s="18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18"/>
      <c r="AB95" s="18"/>
    </row>
    <row r="96" spans="1:28" x14ac:dyDescent="0.4">
      <c r="A96" s="18"/>
      <c r="B96" s="18"/>
      <c r="C96" s="18"/>
      <c r="D96" s="18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18"/>
      <c r="AB96" s="18"/>
    </row>
    <row r="97" spans="1:28" x14ac:dyDescent="0.4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</row>
    <row r="98" spans="1:28" x14ac:dyDescent="0.4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</row>
    <row r="99" spans="1:28" x14ac:dyDescent="0.4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</row>
    <row r="100" spans="1:28" x14ac:dyDescent="0.4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</row>
  </sheetData>
  <mergeCells count="168">
    <mergeCell ref="A77:C77"/>
    <mergeCell ref="E77:F77"/>
    <mergeCell ref="A78:C78"/>
    <mergeCell ref="E78:F78"/>
    <mergeCell ref="A79:C79"/>
    <mergeCell ref="E79:F79"/>
    <mergeCell ref="A85:C85"/>
    <mergeCell ref="E85:F85"/>
    <mergeCell ref="A86:D86"/>
    <mergeCell ref="A80:C80"/>
    <mergeCell ref="E80:F80"/>
    <mergeCell ref="A81:C81"/>
    <mergeCell ref="E81:F81"/>
    <mergeCell ref="A82:C82"/>
    <mergeCell ref="E82:F82"/>
    <mergeCell ref="A83:C83"/>
    <mergeCell ref="E83:F83"/>
    <mergeCell ref="A84:C84"/>
    <mergeCell ref="E84:F84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activeCell="O21" sqref="O21"/>
    </sheetView>
  </sheetViews>
  <sheetFormatPr defaultRowHeight="15.75" x14ac:dyDescent="0.4"/>
  <cols>
    <col min="1" max="1" width="19.42578125" style="10" customWidth="1"/>
    <col min="2" max="2" width="1.28515625" style="10" customWidth="1"/>
    <col min="3" max="3" width="19.42578125" style="10" customWidth="1"/>
    <col min="4" max="4" width="1.28515625" style="10" customWidth="1"/>
    <col min="5" max="5" width="10.42578125" style="10" customWidth="1"/>
    <col min="6" max="6" width="1.28515625" style="10" customWidth="1"/>
    <col min="7" max="7" width="10.42578125" style="10" customWidth="1"/>
    <col min="8" max="8" width="1.28515625" style="10" customWidth="1"/>
    <col min="9" max="9" width="10.42578125" style="10" customWidth="1"/>
    <col min="10" max="10" width="1.28515625" style="10" customWidth="1"/>
    <col min="11" max="11" width="10.42578125" style="10" customWidth="1"/>
    <col min="12" max="12" width="1.28515625" style="10" customWidth="1"/>
    <col min="13" max="13" width="15.5703125" style="10" customWidth="1"/>
    <col min="14" max="14" width="1.28515625" style="10" customWidth="1"/>
    <col min="15" max="15" width="15.5703125" style="10" customWidth="1"/>
    <col min="16" max="16" width="1.28515625" style="10" customWidth="1"/>
    <col min="17" max="17" width="10.42578125" style="10" customWidth="1"/>
    <col min="18" max="18" width="1.28515625" style="10" customWidth="1"/>
    <col min="19" max="19" width="10.42578125" style="10" customWidth="1"/>
    <col min="20" max="20" width="1.28515625" style="10" customWidth="1"/>
    <col min="21" max="21" width="15.5703125" style="10" customWidth="1"/>
    <col min="22" max="22" width="1.28515625" style="10" customWidth="1"/>
    <col min="23" max="23" width="15.5703125" style="10" customWidth="1"/>
    <col min="24" max="24" width="1.28515625" style="10" customWidth="1"/>
    <col min="25" max="25" width="15.5703125" style="10" customWidth="1"/>
    <col min="26" max="26" width="0.28515625" customWidth="1"/>
  </cols>
  <sheetData>
    <row r="1" spans="1:25" ht="29.1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</row>
    <row r="2" spans="1:25" ht="21.75" customHeight="1" x14ac:dyDescent="0.2">
      <c r="A2" s="79" t="s">
        <v>141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spans="1:25" ht="21.75" customHeight="1" x14ac:dyDescent="0.2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</row>
    <row r="4" spans="1:25" ht="7.35" customHeight="1" x14ac:dyDescent="0.4"/>
    <row r="5" spans="1:25" ht="14.45" customHeight="1" x14ac:dyDescent="0.2">
      <c r="A5" s="81" t="s">
        <v>248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</row>
    <row r="6" spans="1:25" ht="7.35" customHeight="1" x14ac:dyDescent="0.4"/>
    <row r="7" spans="1:25" ht="14.45" customHeight="1" x14ac:dyDescent="0.4">
      <c r="E7" s="82" t="s">
        <v>157</v>
      </c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Y7" s="5" t="s">
        <v>158</v>
      </c>
    </row>
    <row r="8" spans="1:25" ht="38.25" customHeight="1" x14ac:dyDescent="0.4">
      <c r="A8" s="5" t="s">
        <v>249</v>
      </c>
      <c r="C8" s="5" t="s">
        <v>250</v>
      </c>
      <c r="E8" s="9" t="s">
        <v>103</v>
      </c>
      <c r="F8" s="11"/>
      <c r="G8" s="9" t="s">
        <v>13</v>
      </c>
      <c r="H8" s="11"/>
      <c r="I8" s="9" t="s">
        <v>102</v>
      </c>
      <c r="J8" s="11"/>
      <c r="K8" s="9" t="s">
        <v>251</v>
      </c>
      <c r="L8" s="11"/>
      <c r="M8" s="9" t="s">
        <v>252</v>
      </c>
      <c r="N8" s="11"/>
      <c r="O8" s="9" t="s">
        <v>253</v>
      </c>
      <c r="P8" s="11"/>
      <c r="Q8" s="9" t="s">
        <v>254</v>
      </c>
      <c r="R8" s="11"/>
      <c r="S8" s="9" t="s">
        <v>255</v>
      </c>
      <c r="T8" s="11"/>
      <c r="U8" s="9" t="s">
        <v>256</v>
      </c>
      <c r="V8" s="11"/>
      <c r="W8" s="9" t="s">
        <v>257</v>
      </c>
      <c r="Y8" s="9" t="s">
        <v>257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84"/>
  <sheetViews>
    <sheetView rightToLeft="1" topLeftCell="A61" workbookViewId="0">
      <selection activeCell="C83" sqref="C83"/>
    </sheetView>
  </sheetViews>
  <sheetFormatPr defaultRowHeight="15.75" x14ac:dyDescent="0.4"/>
  <cols>
    <col min="1" max="1" width="29.85546875" style="10" bestFit="1" customWidth="1"/>
    <col min="2" max="2" width="1.28515625" style="10" customWidth="1"/>
    <col min="3" max="3" width="15.7109375" style="10" bestFit="1" customWidth="1"/>
    <col min="4" max="4" width="1.28515625" style="10" customWidth="1"/>
    <col min="5" max="5" width="19.140625" style="10" bestFit="1" customWidth="1"/>
    <col min="6" max="6" width="1.28515625" style="10" customWidth="1"/>
    <col min="7" max="7" width="19.42578125" style="10" bestFit="1" customWidth="1"/>
    <col min="8" max="8" width="1.28515625" style="10" customWidth="1"/>
    <col min="9" max="9" width="26.42578125" style="10" bestFit="1" customWidth="1"/>
    <col min="10" max="10" width="1.28515625" style="10" customWidth="1"/>
    <col min="11" max="11" width="15.7109375" style="10" bestFit="1" customWidth="1"/>
    <col min="12" max="12" width="1.28515625" style="10" customWidth="1"/>
    <col min="13" max="13" width="19.140625" style="10" bestFit="1" customWidth="1"/>
    <col min="14" max="14" width="1.28515625" style="10" customWidth="1"/>
    <col min="15" max="15" width="19" style="10" bestFit="1" customWidth="1"/>
    <col min="16" max="16" width="1.28515625" style="10" customWidth="1"/>
    <col min="17" max="17" width="20.5703125" style="10" customWidth="1"/>
    <col min="18" max="18" width="1.28515625" style="10" customWidth="1"/>
    <col min="19" max="19" width="0.28515625" style="10" customWidth="1"/>
    <col min="20" max="20" width="9.140625" style="10"/>
  </cols>
  <sheetData>
    <row r="1" spans="1:18" ht="29.1" customHeight="1" x14ac:dyDescent="0.4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8" ht="21.75" customHeight="1" x14ac:dyDescent="0.4">
      <c r="A2" s="79" t="s">
        <v>141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18" ht="21.75" customHeight="1" x14ac:dyDescent="0.4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spans="1:18" ht="14.45" customHeight="1" x14ac:dyDescent="0.4"/>
    <row r="5" spans="1:18" ht="14.45" customHeight="1" x14ac:dyDescent="0.4">
      <c r="A5" s="81" t="s">
        <v>258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</row>
    <row r="6" spans="1:18" ht="14.45" customHeight="1" x14ac:dyDescent="0.4">
      <c r="A6" s="82" t="s">
        <v>144</v>
      </c>
      <c r="B6" s="18"/>
      <c r="C6" s="82" t="s">
        <v>157</v>
      </c>
      <c r="D6" s="82"/>
      <c r="E6" s="82"/>
      <c r="F6" s="82"/>
      <c r="G6" s="82"/>
      <c r="H6" s="82"/>
      <c r="I6" s="82"/>
      <c r="J6" s="18"/>
      <c r="K6" s="82" t="s">
        <v>158</v>
      </c>
      <c r="L6" s="82"/>
      <c r="M6" s="82"/>
      <c r="N6" s="82"/>
      <c r="O6" s="82"/>
      <c r="P6" s="82"/>
      <c r="Q6" s="82"/>
      <c r="R6" s="82"/>
    </row>
    <row r="7" spans="1:18" ht="33" customHeight="1" x14ac:dyDescent="0.4">
      <c r="A7" s="82"/>
      <c r="B7" s="18"/>
      <c r="C7" s="9" t="s">
        <v>13</v>
      </c>
      <c r="D7" s="19"/>
      <c r="E7" s="9" t="s">
        <v>15</v>
      </c>
      <c r="F7" s="19"/>
      <c r="G7" s="9" t="s">
        <v>246</v>
      </c>
      <c r="H7" s="19"/>
      <c r="I7" s="9" t="s">
        <v>259</v>
      </c>
      <c r="J7" s="18"/>
      <c r="K7" s="9" t="s">
        <v>13</v>
      </c>
      <c r="L7" s="19"/>
      <c r="M7" s="9" t="s">
        <v>15</v>
      </c>
      <c r="N7" s="19"/>
      <c r="O7" s="9" t="s">
        <v>246</v>
      </c>
      <c r="P7" s="19"/>
      <c r="Q7" s="101" t="s">
        <v>259</v>
      </c>
      <c r="R7" s="101"/>
    </row>
    <row r="8" spans="1:18" ht="21.75" customHeight="1" x14ac:dyDescent="0.4">
      <c r="A8" s="31" t="s">
        <v>57</v>
      </c>
      <c r="B8" s="18"/>
      <c r="C8" s="63">
        <v>29207540</v>
      </c>
      <c r="D8" s="43"/>
      <c r="E8" s="63">
        <v>68686784746</v>
      </c>
      <c r="F8" s="43"/>
      <c r="G8" s="63">
        <v>69817073609</v>
      </c>
      <c r="H8" s="43"/>
      <c r="I8" s="63">
        <v>-1130288862</v>
      </c>
      <c r="J8" s="43"/>
      <c r="K8" s="63">
        <v>29207540</v>
      </c>
      <c r="L8" s="43"/>
      <c r="M8" s="63">
        <v>68686784746</v>
      </c>
      <c r="N8" s="43"/>
      <c r="O8" s="63">
        <v>98422077591</v>
      </c>
      <c r="P8" s="43"/>
      <c r="Q8" s="85">
        <v>-29735292844</v>
      </c>
      <c r="R8" s="85"/>
    </row>
    <row r="9" spans="1:18" ht="21.75" customHeight="1" x14ac:dyDescent="0.4">
      <c r="A9" s="32" t="s">
        <v>38</v>
      </c>
      <c r="B9" s="18"/>
      <c r="C9" s="64">
        <v>129424705</v>
      </c>
      <c r="D9" s="43"/>
      <c r="E9" s="64">
        <v>790964968254</v>
      </c>
      <c r="F9" s="43"/>
      <c r="G9" s="64">
        <v>812750396913</v>
      </c>
      <c r="H9" s="43"/>
      <c r="I9" s="64">
        <v>-21785428658</v>
      </c>
      <c r="J9" s="43"/>
      <c r="K9" s="64">
        <v>129424705</v>
      </c>
      <c r="L9" s="43"/>
      <c r="M9" s="64">
        <v>790964968254</v>
      </c>
      <c r="N9" s="43"/>
      <c r="O9" s="64">
        <v>922895230754</v>
      </c>
      <c r="P9" s="43"/>
      <c r="Q9" s="87">
        <v>-131930262499</v>
      </c>
      <c r="R9" s="87"/>
    </row>
    <row r="10" spans="1:18" ht="21.75" customHeight="1" x14ac:dyDescent="0.4">
      <c r="A10" s="32" t="s">
        <v>21</v>
      </c>
      <c r="B10" s="18"/>
      <c r="C10" s="64">
        <v>999999991</v>
      </c>
      <c r="D10" s="43"/>
      <c r="E10" s="64">
        <v>2008354461924</v>
      </c>
      <c r="F10" s="43"/>
      <c r="G10" s="64">
        <v>1946833722478</v>
      </c>
      <c r="H10" s="43"/>
      <c r="I10" s="64">
        <v>61520739446</v>
      </c>
      <c r="J10" s="43"/>
      <c r="K10" s="64">
        <v>999999991</v>
      </c>
      <c r="L10" s="43"/>
      <c r="M10" s="64">
        <v>2008354461924</v>
      </c>
      <c r="N10" s="43"/>
      <c r="O10" s="64">
        <v>2079759228184</v>
      </c>
      <c r="P10" s="43"/>
      <c r="Q10" s="87">
        <v>-71404766259</v>
      </c>
      <c r="R10" s="87"/>
    </row>
    <row r="11" spans="1:18" ht="21.75" customHeight="1" x14ac:dyDescent="0.4">
      <c r="A11" s="32" t="s">
        <v>58</v>
      </c>
      <c r="B11" s="18"/>
      <c r="C11" s="64">
        <v>350000000</v>
      </c>
      <c r="D11" s="43"/>
      <c r="E11" s="64">
        <v>4716259310000</v>
      </c>
      <c r="F11" s="43"/>
      <c r="G11" s="64">
        <v>5219769368757</v>
      </c>
      <c r="H11" s="43"/>
      <c r="I11" s="64">
        <v>-503510058757</v>
      </c>
      <c r="J11" s="43"/>
      <c r="K11" s="64">
        <v>350000000</v>
      </c>
      <c r="L11" s="43"/>
      <c r="M11" s="64">
        <v>4716259310000</v>
      </c>
      <c r="N11" s="43"/>
      <c r="O11" s="64">
        <v>5103663352913</v>
      </c>
      <c r="P11" s="43"/>
      <c r="Q11" s="87">
        <v>-387404042913</v>
      </c>
      <c r="R11" s="87"/>
    </row>
    <row r="12" spans="1:18" ht="21.75" customHeight="1" x14ac:dyDescent="0.4">
      <c r="A12" s="32" t="s">
        <v>19</v>
      </c>
      <c r="B12" s="18"/>
      <c r="C12" s="64">
        <v>100000000</v>
      </c>
      <c r="D12" s="43"/>
      <c r="E12" s="64">
        <v>552694390000</v>
      </c>
      <c r="F12" s="43"/>
      <c r="G12" s="64">
        <v>587423840000</v>
      </c>
      <c r="H12" s="43"/>
      <c r="I12" s="64">
        <v>-34729450000</v>
      </c>
      <c r="J12" s="43"/>
      <c r="K12" s="64">
        <v>100000000</v>
      </c>
      <c r="L12" s="43"/>
      <c r="M12" s="64">
        <v>552694390000</v>
      </c>
      <c r="N12" s="43"/>
      <c r="O12" s="64">
        <v>610428602762</v>
      </c>
      <c r="P12" s="43"/>
      <c r="Q12" s="87">
        <v>-57734212762</v>
      </c>
      <c r="R12" s="87"/>
    </row>
    <row r="13" spans="1:18" ht="21.75" customHeight="1" x14ac:dyDescent="0.4">
      <c r="A13" s="32" t="s">
        <v>85</v>
      </c>
      <c r="B13" s="18"/>
      <c r="C13" s="64">
        <v>200000000</v>
      </c>
      <c r="D13" s="43"/>
      <c r="E13" s="64">
        <v>2718819800000</v>
      </c>
      <c r="F13" s="43"/>
      <c r="G13" s="64">
        <v>2753191599295</v>
      </c>
      <c r="H13" s="43"/>
      <c r="I13" s="64">
        <v>-34371799295</v>
      </c>
      <c r="J13" s="43"/>
      <c r="K13" s="64">
        <v>200000000</v>
      </c>
      <c r="L13" s="43"/>
      <c r="M13" s="64">
        <v>2718819800000</v>
      </c>
      <c r="N13" s="43"/>
      <c r="O13" s="64">
        <v>2422569402593</v>
      </c>
      <c r="P13" s="43"/>
      <c r="Q13" s="87">
        <v>296250397406</v>
      </c>
      <c r="R13" s="87"/>
    </row>
    <row r="14" spans="1:18" ht="21.75" customHeight="1" x14ac:dyDescent="0.4">
      <c r="A14" s="32" t="s">
        <v>79</v>
      </c>
      <c r="B14" s="18"/>
      <c r="C14" s="64">
        <v>250000000</v>
      </c>
      <c r="D14" s="43"/>
      <c r="E14" s="64">
        <v>1344525850000</v>
      </c>
      <c r="F14" s="43"/>
      <c r="G14" s="64">
        <v>1356929225000</v>
      </c>
      <c r="H14" s="43"/>
      <c r="I14" s="64">
        <v>-12403375000</v>
      </c>
      <c r="J14" s="43"/>
      <c r="K14" s="64">
        <v>250000000</v>
      </c>
      <c r="L14" s="43"/>
      <c r="M14" s="64">
        <v>1344525850000</v>
      </c>
      <c r="N14" s="43"/>
      <c r="O14" s="64">
        <v>1523631464762</v>
      </c>
      <c r="P14" s="43"/>
      <c r="Q14" s="87">
        <v>-179105614762</v>
      </c>
      <c r="R14" s="87"/>
    </row>
    <row r="15" spans="1:18" ht="21.75" customHeight="1" x14ac:dyDescent="0.4">
      <c r="A15" s="32" t="s">
        <v>92</v>
      </c>
      <c r="B15" s="18"/>
      <c r="C15" s="64">
        <v>150000000</v>
      </c>
      <c r="D15" s="43"/>
      <c r="E15" s="64">
        <v>855832875000</v>
      </c>
      <c r="F15" s="43"/>
      <c r="G15" s="64">
        <v>827553180000</v>
      </c>
      <c r="H15" s="43"/>
      <c r="I15" s="64">
        <v>28279694999</v>
      </c>
      <c r="J15" s="43"/>
      <c r="K15" s="64">
        <v>150000000</v>
      </c>
      <c r="L15" s="43"/>
      <c r="M15" s="64">
        <v>855832875000</v>
      </c>
      <c r="N15" s="43"/>
      <c r="O15" s="64">
        <v>1133715190750</v>
      </c>
      <c r="P15" s="43"/>
      <c r="Q15" s="87">
        <v>-277882315750</v>
      </c>
      <c r="R15" s="87"/>
    </row>
    <row r="16" spans="1:18" ht="21.75" customHeight="1" x14ac:dyDescent="0.4">
      <c r="A16" s="32" t="s">
        <v>40</v>
      </c>
      <c r="B16" s="18"/>
      <c r="C16" s="64">
        <v>175600000</v>
      </c>
      <c r="D16" s="43"/>
      <c r="E16" s="64">
        <v>357023111988</v>
      </c>
      <c r="F16" s="43"/>
      <c r="G16" s="64">
        <v>374795858412</v>
      </c>
      <c r="H16" s="43"/>
      <c r="I16" s="64">
        <v>-17772746424</v>
      </c>
      <c r="J16" s="43"/>
      <c r="K16" s="64">
        <v>175600000</v>
      </c>
      <c r="L16" s="43"/>
      <c r="M16" s="64">
        <v>357023111988</v>
      </c>
      <c r="N16" s="43"/>
      <c r="O16" s="64">
        <v>416414046723</v>
      </c>
      <c r="P16" s="43"/>
      <c r="Q16" s="87">
        <v>-59390934735</v>
      </c>
      <c r="R16" s="87"/>
    </row>
    <row r="17" spans="1:18" ht="21.75" customHeight="1" x14ac:dyDescent="0.4">
      <c r="A17" s="32" t="s">
        <v>35</v>
      </c>
      <c r="B17" s="18"/>
      <c r="C17" s="64">
        <v>10000000</v>
      </c>
      <c r="D17" s="43"/>
      <c r="E17" s="64">
        <v>602605571000</v>
      </c>
      <c r="F17" s="43"/>
      <c r="G17" s="64">
        <v>598735718000</v>
      </c>
      <c r="H17" s="43"/>
      <c r="I17" s="64">
        <v>3869852999</v>
      </c>
      <c r="J17" s="43"/>
      <c r="K17" s="64">
        <v>10000000</v>
      </c>
      <c r="L17" s="43"/>
      <c r="M17" s="64">
        <v>602605571000</v>
      </c>
      <c r="N17" s="43"/>
      <c r="O17" s="64">
        <v>477648644874</v>
      </c>
      <c r="P17" s="43"/>
      <c r="Q17" s="87">
        <v>124956926125</v>
      </c>
      <c r="R17" s="87"/>
    </row>
    <row r="18" spans="1:18" ht="21.75" customHeight="1" x14ac:dyDescent="0.4">
      <c r="A18" s="32" t="s">
        <v>26</v>
      </c>
      <c r="B18" s="18"/>
      <c r="C18" s="64">
        <v>10500000</v>
      </c>
      <c r="D18" s="43"/>
      <c r="E18" s="64">
        <v>240049958400</v>
      </c>
      <c r="F18" s="43"/>
      <c r="G18" s="64">
        <v>232756773900</v>
      </c>
      <c r="H18" s="43"/>
      <c r="I18" s="64">
        <v>7293184499</v>
      </c>
      <c r="J18" s="43"/>
      <c r="K18" s="64">
        <v>10500000</v>
      </c>
      <c r="L18" s="43"/>
      <c r="M18" s="64">
        <v>240049958400</v>
      </c>
      <c r="N18" s="43"/>
      <c r="O18" s="64">
        <v>316618662165</v>
      </c>
      <c r="P18" s="43"/>
      <c r="Q18" s="87">
        <v>-76568703765</v>
      </c>
      <c r="R18" s="87"/>
    </row>
    <row r="19" spans="1:18" ht="21.75" customHeight="1" x14ac:dyDescent="0.4">
      <c r="A19" s="32" t="s">
        <v>46</v>
      </c>
      <c r="B19" s="18"/>
      <c r="C19" s="64">
        <v>34000000</v>
      </c>
      <c r="D19" s="43"/>
      <c r="E19" s="64">
        <v>736482639400</v>
      </c>
      <c r="F19" s="43"/>
      <c r="G19" s="64">
        <v>718939305800</v>
      </c>
      <c r="H19" s="43"/>
      <c r="I19" s="64">
        <v>17543333599</v>
      </c>
      <c r="J19" s="43"/>
      <c r="K19" s="64">
        <v>34000000</v>
      </c>
      <c r="L19" s="43"/>
      <c r="M19" s="64">
        <v>736482639400</v>
      </c>
      <c r="N19" s="43"/>
      <c r="O19" s="64">
        <v>865388016669</v>
      </c>
      <c r="P19" s="43"/>
      <c r="Q19" s="87">
        <v>-128905377269</v>
      </c>
      <c r="R19" s="87"/>
    </row>
    <row r="20" spans="1:18" ht="21.75" customHeight="1" x14ac:dyDescent="0.4">
      <c r="A20" s="32" t="s">
        <v>61</v>
      </c>
      <c r="B20" s="18"/>
      <c r="C20" s="64">
        <v>17000000</v>
      </c>
      <c r="D20" s="43"/>
      <c r="E20" s="64">
        <v>123140707000</v>
      </c>
      <c r="F20" s="43"/>
      <c r="G20" s="64">
        <v>123815450600</v>
      </c>
      <c r="H20" s="43"/>
      <c r="I20" s="64">
        <v>-674743600</v>
      </c>
      <c r="J20" s="43"/>
      <c r="K20" s="64">
        <v>17000000</v>
      </c>
      <c r="L20" s="43"/>
      <c r="M20" s="64">
        <v>123140707000</v>
      </c>
      <c r="N20" s="43"/>
      <c r="O20" s="64">
        <v>140670519402</v>
      </c>
      <c r="P20" s="43"/>
      <c r="Q20" s="87">
        <v>-17529812402</v>
      </c>
      <c r="R20" s="87"/>
    </row>
    <row r="21" spans="1:18" ht="21.75" customHeight="1" x14ac:dyDescent="0.4">
      <c r="A21" s="32" t="s">
        <v>60</v>
      </c>
      <c r="B21" s="18"/>
      <c r="C21" s="64">
        <v>2100000</v>
      </c>
      <c r="D21" s="43"/>
      <c r="E21" s="64">
        <v>261762810540</v>
      </c>
      <c r="F21" s="43"/>
      <c r="G21" s="64">
        <v>253615281570</v>
      </c>
      <c r="H21" s="43"/>
      <c r="I21" s="64">
        <v>8147528969</v>
      </c>
      <c r="J21" s="43"/>
      <c r="K21" s="64">
        <v>2100000</v>
      </c>
      <c r="L21" s="43"/>
      <c r="M21" s="64">
        <v>261762810540</v>
      </c>
      <c r="N21" s="43"/>
      <c r="O21" s="64">
        <v>275982121740</v>
      </c>
      <c r="P21" s="43"/>
      <c r="Q21" s="87">
        <v>-14219311200</v>
      </c>
      <c r="R21" s="87"/>
    </row>
    <row r="22" spans="1:18" ht="21.75" customHeight="1" x14ac:dyDescent="0.4">
      <c r="A22" s="32" t="s">
        <v>66</v>
      </c>
      <c r="B22" s="18"/>
      <c r="C22" s="64">
        <v>2914016</v>
      </c>
      <c r="D22" s="43"/>
      <c r="E22" s="64">
        <v>71882457716</v>
      </c>
      <c r="F22" s="43"/>
      <c r="G22" s="64">
        <v>61487045934</v>
      </c>
      <c r="H22" s="43"/>
      <c r="I22" s="64">
        <v>10395411782</v>
      </c>
      <c r="J22" s="43"/>
      <c r="K22" s="64">
        <v>2914016</v>
      </c>
      <c r="L22" s="43"/>
      <c r="M22" s="64">
        <v>71882457716</v>
      </c>
      <c r="N22" s="43"/>
      <c r="O22" s="64">
        <v>102329854131</v>
      </c>
      <c r="P22" s="43"/>
      <c r="Q22" s="87">
        <v>-30447396414</v>
      </c>
      <c r="R22" s="87"/>
    </row>
    <row r="23" spans="1:18" ht="21.75" customHeight="1" x14ac:dyDescent="0.4">
      <c r="A23" s="32" t="s">
        <v>28</v>
      </c>
      <c r="B23" s="18"/>
      <c r="C23" s="64">
        <v>370000000</v>
      </c>
      <c r="D23" s="43"/>
      <c r="E23" s="64">
        <v>2257910385000</v>
      </c>
      <c r="F23" s="43"/>
      <c r="G23" s="64">
        <v>2323995567000</v>
      </c>
      <c r="H23" s="43"/>
      <c r="I23" s="64">
        <v>-66085182000</v>
      </c>
      <c r="J23" s="43"/>
      <c r="K23" s="64">
        <v>370000000</v>
      </c>
      <c r="L23" s="43"/>
      <c r="M23" s="64">
        <v>2257910385000</v>
      </c>
      <c r="N23" s="43"/>
      <c r="O23" s="64">
        <v>2294740011456</v>
      </c>
      <c r="P23" s="43"/>
      <c r="Q23" s="87">
        <v>-36829626456</v>
      </c>
      <c r="R23" s="87"/>
    </row>
    <row r="24" spans="1:18" ht="21.75" customHeight="1" x14ac:dyDescent="0.4">
      <c r="A24" s="32" t="s">
        <v>74</v>
      </c>
      <c r="B24" s="18"/>
      <c r="C24" s="64">
        <v>18000000</v>
      </c>
      <c r="D24" s="43"/>
      <c r="E24" s="64">
        <v>228440399400</v>
      </c>
      <c r="F24" s="43"/>
      <c r="G24" s="64">
        <v>224868227400</v>
      </c>
      <c r="H24" s="43"/>
      <c r="I24" s="64">
        <v>3572171999</v>
      </c>
      <c r="J24" s="43"/>
      <c r="K24" s="64">
        <v>18000000</v>
      </c>
      <c r="L24" s="43"/>
      <c r="M24" s="64">
        <v>228440399400</v>
      </c>
      <c r="N24" s="43"/>
      <c r="O24" s="64">
        <v>175929471000</v>
      </c>
      <c r="P24" s="43"/>
      <c r="Q24" s="87">
        <v>52510928400</v>
      </c>
      <c r="R24" s="87"/>
    </row>
    <row r="25" spans="1:18" ht="21.75" customHeight="1" x14ac:dyDescent="0.4">
      <c r="A25" s="32" t="s">
        <v>27</v>
      </c>
      <c r="B25" s="18"/>
      <c r="C25" s="64">
        <v>811557928</v>
      </c>
      <c r="D25" s="43"/>
      <c r="E25" s="64">
        <v>787568324341</v>
      </c>
      <c r="F25" s="43"/>
      <c r="G25" s="64">
        <v>770993790000</v>
      </c>
      <c r="H25" s="43"/>
      <c r="I25" s="64">
        <v>16574534341</v>
      </c>
      <c r="J25" s="43"/>
      <c r="K25" s="64">
        <v>811557928</v>
      </c>
      <c r="L25" s="43"/>
      <c r="M25" s="64">
        <v>787568324341</v>
      </c>
      <c r="N25" s="43"/>
      <c r="O25" s="64">
        <v>669843997118</v>
      </c>
      <c r="P25" s="43"/>
      <c r="Q25" s="87">
        <v>117724327223</v>
      </c>
      <c r="R25" s="87"/>
    </row>
    <row r="26" spans="1:18" ht="21.75" customHeight="1" x14ac:dyDescent="0.4">
      <c r="A26" s="32" t="s">
        <v>72</v>
      </c>
      <c r="B26" s="18"/>
      <c r="C26" s="64">
        <v>774000000</v>
      </c>
      <c r="D26" s="43"/>
      <c r="E26" s="64">
        <v>2004524317800</v>
      </c>
      <c r="F26" s="43"/>
      <c r="G26" s="64">
        <v>2006369940000</v>
      </c>
      <c r="H26" s="43"/>
      <c r="I26" s="64">
        <v>-1845622200</v>
      </c>
      <c r="J26" s="43"/>
      <c r="K26" s="64">
        <v>774000000</v>
      </c>
      <c r="L26" s="43"/>
      <c r="M26" s="64">
        <v>2004524317800</v>
      </c>
      <c r="N26" s="43"/>
      <c r="O26" s="64">
        <v>2029451338470</v>
      </c>
      <c r="P26" s="43"/>
      <c r="Q26" s="87">
        <v>-24927020670</v>
      </c>
      <c r="R26" s="87"/>
    </row>
    <row r="27" spans="1:18" ht="21.75" customHeight="1" x14ac:dyDescent="0.4">
      <c r="A27" s="32" t="s">
        <v>88</v>
      </c>
      <c r="B27" s="18"/>
      <c r="C27" s="64">
        <v>40050000</v>
      </c>
      <c r="D27" s="43"/>
      <c r="E27" s="64">
        <v>287720593740</v>
      </c>
      <c r="F27" s="43"/>
      <c r="G27" s="64">
        <v>324281774160</v>
      </c>
      <c r="H27" s="43"/>
      <c r="I27" s="64">
        <v>-36561180420</v>
      </c>
      <c r="J27" s="43"/>
      <c r="K27" s="64">
        <v>40050000</v>
      </c>
      <c r="L27" s="43"/>
      <c r="M27" s="64">
        <v>287720593740</v>
      </c>
      <c r="N27" s="43"/>
      <c r="O27" s="64">
        <v>285336168930</v>
      </c>
      <c r="P27" s="43"/>
      <c r="Q27" s="87">
        <v>2384424809</v>
      </c>
      <c r="R27" s="87"/>
    </row>
    <row r="28" spans="1:18" ht="21.75" customHeight="1" x14ac:dyDescent="0.4">
      <c r="A28" s="32" t="s">
        <v>75</v>
      </c>
      <c r="B28" s="18"/>
      <c r="C28" s="64">
        <v>27477294</v>
      </c>
      <c r="D28" s="43"/>
      <c r="E28" s="64">
        <v>132234738409</v>
      </c>
      <c r="F28" s="43"/>
      <c r="G28" s="64">
        <v>151089009073</v>
      </c>
      <c r="H28" s="43"/>
      <c r="I28" s="64">
        <v>-18854270663</v>
      </c>
      <c r="J28" s="43"/>
      <c r="K28" s="64">
        <v>27477294</v>
      </c>
      <c r="L28" s="43"/>
      <c r="M28" s="64">
        <v>132234738409</v>
      </c>
      <c r="N28" s="43"/>
      <c r="O28" s="64">
        <v>148866324273</v>
      </c>
      <c r="P28" s="43"/>
      <c r="Q28" s="87">
        <v>-16631585863</v>
      </c>
      <c r="R28" s="87"/>
    </row>
    <row r="29" spans="1:18" ht="21.75" customHeight="1" x14ac:dyDescent="0.4">
      <c r="A29" s="32" t="s">
        <v>48</v>
      </c>
      <c r="B29" s="18"/>
      <c r="C29" s="64">
        <v>266515000</v>
      </c>
      <c r="D29" s="43"/>
      <c r="E29" s="64">
        <v>1613174518205</v>
      </c>
      <c r="F29" s="43"/>
      <c r="G29" s="64">
        <v>1631686356938</v>
      </c>
      <c r="H29" s="43"/>
      <c r="I29" s="64">
        <v>-18511838733</v>
      </c>
      <c r="J29" s="43"/>
      <c r="K29" s="64">
        <v>266515000</v>
      </c>
      <c r="L29" s="43"/>
      <c r="M29" s="64">
        <v>1613174518205</v>
      </c>
      <c r="N29" s="43"/>
      <c r="O29" s="64">
        <v>1882201533059</v>
      </c>
      <c r="P29" s="43"/>
      <c r="Q29" s="87">
        <v>-269027014854</v>
      </c>
      <c r="R29" s="87"/>
    </row>
    <row r="30" spans="1:18" ht="21.75" customHeight="1" x14ac:dyDescent="0.4">
      <c r="A30" s="32" t="s">
        <v>37</v>
      </c>
      <c r="B30" s="18"/>
      <c r="C30" s="64">
        <v>17200000</v>
      </c>
      <c r="D30" s="43"/>
      <c r="E30" s="64">
        <v>130904227480</v>
      </c>
      <c r="F30" s="43"/>
      <c r="G30" s="64">
        <v>156163452600</v>
      </c>
      <c r="H30" s="43"/>
      <c r="I30" s="64">
        <v>-25259225120</v>
      </c>
      <c r="J30" s="43"/>
      <c r="K30" s="64">
        <v>17200000</v>
      </c>
      <c r="L30" s="43"/>
      <c r="M30" s="64">
        <v>130904227480</v>
      </c>
      <c r="N30" s="43"/>
      <c r="O30" s="64">
        <v>177155916720</v>
      </c>
      <c r="P30" s="43"/>
      <c r="Q30" s="87">
        <v>-46251689240</v>
      </c>
      <c r="R30" s="87"/>
    </row>
    <row r="31" spans="1:18" ht="21.75" customHeight="1" x14ac:dyDescent="0.4">
      <c r="A31" s="32" t="s">
        <v>84</v>
      </c>
      <c r="B31" s="18"/>
      <c r="C31" s="64">
        <v>54000000</v>
      </c>
      <c r="D31" s="43"/>
      <c r="E31" s="64">
        <v>934480195200</v>
      </c>
      <c r="F31" s="43"/>
      <c r="G31" s="64">
        <v>977882085000</v>
      </c>
      <c r="H31" s="43"/>
      <c r="I31" s="64">
        <v>-43401889800</v>
      </c>
      <c r="J31" s="43"/>
      <c r="K31" s="64">
        <v>54000000</v>
      </c>
      <c r="L31" s="43"/>
      <c r="M31" s="64">
        <v>934480195200</v>
      </c>
      <c r="N31" s="43"/>
      <c r="O31" s="64">
        <v>1063614213000</v>
      </c>
      <c r="P31" s="43"/>
      <c r="Q31" s="87">
        <v>-129134017800</v>
      </c>
      <c r="R31" s="87"/>
    </row>
    <row r="32" spans="1:18" ht="21.75" customHeight="1" x14ac:dyDescent="0.4">
      <c r="A32" s="32" t="s">
        <v>65</v>
      </c>
      <c r="B32" s="18"/>
      <c r="C32" s="64">
        <v>22000000</v>
      </c>
      <c r="D32" s="43"/>
      <c r="E32" s="64">
        <v>201272046800</v>
      </c>
      <c r="F32" s="43"/>
      <c r="G32" s="64">
        <v>230742465800</v>
      </c>
      <c r="H32" s="43"/>
      <c r="I32" s="64">
        <v>-29470419000</v>
      </c>
      <c r="J32" s="43"/>
      <c r="K32" s="64">
        <v>22000000</v>
      </c>
      <c r="L32" s="43"/>
      <c r="M32" s="64">
        <v>201272046800</v>
      </c>
      <c r="N32" s="43"/>
      <c r="O32" s="64">
        <v>205419735400</v>
      </c>
      <c r="P32" s="43"/>
      <c r="Q32" s="87">
        <v>-4147688600</v>
      </c>
      <c r="R32" s="87"/>
    </row>
    <row r="33" spans="1:18" ht="21.75" customHeight="1" x14ac:dyDescent="0.4">
      <c r="A33" s="32" t="s">
        <v>23</v>
      </c>
      <c r="B33" s="18"/>
      <c r="C33" s="64">
        <v>236000000</v>
      </c>
      <c r="D33" s="43"/>
      <c r="E33" s="64">
        <v>491769012000</v>
      </c>
      <c r="F33" s="43"/>
      <c r="G33" s="64">
        <v>503477798000</v>
      </c>
      <c r="H33" s="43"/>
      <c r="I33" s="64">
        <v>-11708786000</v>
      </c>
      <c r="J33" s="43"/>
      <c r="K33" s="64">
        <v>236000000</v>
      </c>
      <c r="L33" s="43"/>
      <c r="M33" s="64">
        <v>491769012000</v>
      </c>
      <c r="N33" s="43"/>
      <c r="O33" s="64">
        <v>618692252240</v>
      </c>
      <c r="P33" s="43"/>
      <c r="Q33" s="87">
        <v>-126923240240</v>
      </c>
      <c r="R33" s="87"/>
    </row>
    <row r="34" spans="1:18" ht="21.75" customHeight="1" x14ac:dyDescent="0.4">
      <c r="A34" s="32" t="s">
        <v>29</v>
      </c>
      <c r="B34" s="18"/>
      <c r="C34" s="64">
        <v>185000000</v>
      </c>
      <c r="D34" s="43"/>
      <c r="E34" s="64">
        <v>1273975453000</v>
      </c>
      <c r="F34" s="43"/>
      <c r="G34" s="64">
        <v>1384117423000</v>
      </c>
      <c r="H34" s="43"/>
      <c r="I34" s="64">
        <v>-110141970000</v>
      </c>
      <c r="J34" s="43"/>
      <c r="K34" s="64">
        <v>185000000</v>
      </c>
      <c r="L34" s="43"/>
      <c r="M34" s="64">
        <v>1273975453000</v>
      </c>
      <c r="N34" s="43"/>
      <c r="O34" s="64">
        <v>1187995782899</v>
      </c>
      <c r="P34" s="43"/>
      <c r="Q34" s="87">
        <v>85979670100</v>
      </c>
      <c r="R34" s="87"/>
    </row>
    <row r="35" spans="1:18" ht="21.75" customHeight="1" x14ac:dyDescent="0.4">
      <c r="A35" s="32" t="s">
        <v>33</v>
      </c>
      <c r="B35" s="18"/>
      <c r="C35" s="64">
        <v>97321991</v>
      </c>
      <c r="D35" s="43"/>
      <c r="E35" s="64">
        <v>1258496226268</v>
      </c>
      <c r="F35" s="43"/>
      <c r="G35" s="64">
        <v>1304165267750</v>
      </c>
      <c r="H35" s="43"/>
      <c r="I35" s="64">
        <v>-45669041481</v>
      </c>
      <c r="J35" s="43"/>
      <c r="K35" s="64">
        <v>97321991</v>
      </c>
      <c r="L35" s="43"/>
      <c r="M35" s="64">
        <v>1258496226268</v>
      </c>
      <c r="N35" s="43"/>
      <c r="O35" s="64">
        <v>980040272250</v>
      </c>
      <c r="P35" s="43"/>
      <c r="Q35" s="87">
        <v>278455954018</v>
      </c>
      <c r="R35" s="87"/>
    </row>
    <row r="36" spans="1:18" ht="21.75" customHeight="1" x14ac:dyDescent="0.4">
      <c r="A36" s="32" t="s">
        <v>67</v>
      </c>
      <c r="B36" s="18"/>
      <c r="C36" s="64">
        <v>10000000</v>
      </c>
      <c r="D36" s="43"/>
      <c r="E36" s="64">
        <v>355530341000</v>
      </c>
      <c r="F36" s="43"/>
      <c r="G36" s="64">
        <v>351858942000</v>
      </c>
      <c r="H36" s="43"/>
      <c r="I36" s="64">
        <v>3671398999</v>
      </c>
      <c r="J36" s="43"/>
      <c r="K36" s="64">
        <v>10000000</v>
      </c>
      <c r="L36" s="43"/>
      <c r="M36" s="64">
        <v>355530341000</v>
      </c>
      <c r="N36" s="43"/>
      <c r="O36" s="64">
        <v>289246705000</v>
      </c>
      <c r="P36" s="43"/>
      <c r="Q36" s="87">
        <v>66283635999</v>
      </c>
      <c r="R36" s="87"/>
    </row>
    <row r="37" spans="1:18" ht="21.75" customHeight="1" x14ac:dyDescent="0.4">
      <c r="A37" s="32" t="s">
        <v>53</v>
      </c>
      <c r="B37" s="18"/>
      <c r="C37" s="64">
        <v>89986666</v>
      </c>
      <c r="D37" s="43"/>
      <c r="E37" s="64">
        <v>261176377035</v>
      </c>
      <c r="F37" s="43"/>
      <c r="G37" s="64">
        <v>272605633876</v>
      </c>
      <c r="H37" s="43"/>
      <c r="I37" s="64">
        <v>-11429256840</v>
      </c>
      <c r="J37" s="43"/>
      <c r="K37" s="64">
        <v>89986666</v>
      </c>
      <c r="L37" s="43"/>
      <c r="M37" s="64">
        <v>261176377035</v>
      </c>
      <c r="N37" s="43"/>
      <c r="O37" s="64">
        <v>295925875059</v>
      </c>
      <c r="P37" s="43"/>
      <c r="Q37" s="87">
        <v>-34749498023</v>
      </c>
      <c r="R37" s="87"/>
    </row>
    <row r="38" spans="1:18" ht="21.75" customHeight="1" x14ac:dyDescent="0.4">
      <c r="A38" s="32" t="s">
        <v>49</v>
      </c>
      <c r="B38" s="18"/>
      <c r="C38" s="64">
        <v>198000000</v>
      </c>
      <c r="D38" s="43"/>
      <c r="E38" s="64">
        <v>435179853900</v>
      </c>
      <c r="F38" s="43"/>
      <c r="G38" s="64">
        <v>433608098220</v>
      </c>
      <c r="H38" s="43"/>
      <c r="I38" s="64">
        <v>1571755679</v>
      </c>
      <c r="J38" s="43"/>
      <c r="K38" s="64">
        <v>198000000</v>
      </c>
      <c r="L38" s="43"/>
      <c r="M38" s="64">
        <v>435179853900</v>
      </c>
      <c r="N38" s="43"/>
      <c r="O38" s="64">
        <v>485273285642</v>
      </c>
      <c r="P38" s="43"/>
      <c r="Q38" s="87">
        <v>-50093431742</v>
      </c>
      <c r="R38" s="87"/>
    </row>
    <row r="39" spans="1:18" ht="21.75" customHeight="1" x14ac:dyDescent="0.4">
      <c r="A39" s="32" t="s">
        <v>62</v>
      </c>
      <c r="B39" s="18"/>
      <c r="C39" s="64">
        <v>71794872</v>
      </c>
      <c r="D39" s="43"/>
      <c r="E39" s="64">
        <v>243497970131</v>
      </c>
      <c r="F39" s="43"/>
      <c r="G39" s="64">
        <v>261664144029</v>
      </c>
      <c r="H39" s="43"/>
      <c r="I39" s="64">
        <v>-18166173897</v>
      </c>
      <c r="J39" s="43"/>
      <c r="K39" s="64">
        <v>71794872</v>
      </c>
      <c r="L39" s="43"/>
      <c r="M39" s="64">
        <v>243497970131</v>
      </c>
      <c r="N39" s="43"/>
      <c r="O39" s="64">
        <v>259637368200</v>
      </c>
      <c r="P39" s="43"/>
      <c r="Q39" s="87">
        <v>-16139398068</v>
      </c>
      <c r="R39" s="87"/>
    </row>
    <row r="40" spans="1:18" ht="21.75" customHeight="1" x14ac:dyDescent="0.4">
      <c r="A40" s="32" t="s">
        <v>45</v>
      </c>
      <c r="B40" s="18"/>
      <c r="C40" s="64">
        <v>100000000</v>
      </c>
      <c r="D40" s="43"/>
      <c r="E40" s="64">
        <v>480258680000</v>
      </c>
      <c r="F40" s="43"/>
      <c r="G40" s="64">
        <v>442949328000</v>
      </c>
      <c r="H40" s="43"/>
      <c r="I40" s="64">
        <v>37309351999</v>
      </c>
      <c r="J40" s="43"/>
      <c r="K40" s="64">
        <v>100000000</v>
      </c>
      <c r="L40" s="43"/>
      <c r="M40" s="64">
        <v>480258680000</v>
      </c>
      <c r="N40" s="43"/>
      <c r="O40" s="64">
        <v>463216404594</v>
      </c>
      <c r="P40" s="43"/>
      <c r="Q40" s="87">
        <v>17042275405</v>
      </c>
      <c r="R40" s="87"/>
    </row>
    <row r="41" spans="1:18" ht="21.75" customHeight="1" x14ac:dyDescent="0.4">
      <c r="A41" s="32" t="s">
        <v>54</v>
      </c>
      <c r="B41" s="18"/>
      <c r="C41" s="64">
        <v>37200000</v>
      </c>
      <c r="D41" s="43"/>
      <c r="E41" s="64">
        <v>1291935540000</v>
      </c>
      <c r="F41" s="43"/>
      <c r="G41" s="64">
        <v>1369451672400</v>
      </c>
      <c r="H41" s="43"/>
      <c r="I41" s="64">
        <v>-77516132400</v>
      </c>
      <c r="J41" s="43"/>
      <c r="K41" s="64">
        <v>37200000</v>
      </c>
      <c r="L41" s="43"/>
      <c r="M41" s="64">
        <v>1291935540000</v>
      </c>
      <c r="N41" s="43"/>
      <c r="O41" s="64">
        <v>1478495628632</v>
      </c>
      <c r="P41" s="43"/>
      <c r="Q41" s="87">
        <v>-186560088632</v>
      </c>
      <c r="R41" s="87"/>
    </row>
    <row r="42" spans="1:18" ht="21.75" customHeight="1" x14ac:dyDescent="0.4">
      <c r="A42" s="32" t="s">
        <v>42</v>
      </c>
      <c r="B42" s="18"/>
      <c r="C42" s="64">
        <v>42000000</v>
      </c>
      <c r="D42" s="43"/>
      <c r="E42" s="64">
        <v>185496938340</v>
      </c>
      <c r="F42" s="43"/>
      <c r="G42" s="64">
        <v>199624878600</v>
      </c>
      <c r="H42" s="43"/>
      <c r="I42" s="64">
        <v>-14127940260</v>
      </c>
      <c r="J42" s="43"/>
      <c r="K42" s="64">
        <v>42000000</v>
      </c>
      <c r="L42" s="43"/>
      <c r="M42" s="64">
        <v>185496938340</v>
      </c>
      <c r="N42" s="43"/>
      <c r="O42" s="64">
        <v>200370960972</v>
      </c>
      <c r="P42" s="43"/>
      <c r="Q42" s="87">
        <v>-14874022632</v>
      </c>
      <c r="R42" s="87"/>
    </row>
    <row r="43" spans="1:18" ht="21.75" customHeight="1" x14ac:dyDescent="0.4">
      <c r="A43" s="32" t="s">
        <v>76</v>
      </c>
      <c r="B43" s="18"/>
      <c r="C43" s="64">
        <v>228571428</v>
      </c>
      <c r="D43" s="43"/>
      <c r="E43" s="64">
        <v>1031507188278</v>
      </c>
      <c r="F43" s="43"/>
      <c r="G43" s="64">
        <v>1020393764306</v>
      </c>
      <c r="H43" s="43"/>
      <c r="I43" s="64">
        <v>11113423972</v>
      </c>
      <c r="J43" s="43"/>
      <c r="K43" s="64">
        <v>228571428</v>
      </c>
      <c r="L43" s="43"/>
      <c r="M43" s="64">
        <v>1031507188278</v>
      </c>
      <c r="N43" s="43"/>
      <c r="O43" s="64">
        <v>1218507560000</v>
      </c>
      <c r="P43" s="43"/>
      <c r="Q43" s="87">
        <v>-187000371721</v>
      </c>
      <c r="R43" s="87"/>
    </row>
    <row r="44" spans="1:18" ht="21.75" customHeight="1" x14ac:dyDescent="0.4">
      <c r="A44" s="32" t="s">
        <v>73</v>
      </c>
      <c r="B44" s="18"/>
      <c r="C44" s="64">
        <v>150000000</v>
      </c>
      <c r="D44" s="43"/>
      <c r="E44" s="64">
        <v>631530241500</v>
      </c>
      <c r="F44" s="43"/>
      <c r="G44" s="64">
        <v>689875717500</v>
      </c>
      <c r="H44" s="43"/>
      <c r="I44" s="64">
        <v>-58345476000</v>
      </c>
      <c r="J44" s="43"/>
      <c r="K44" s="64">
        <v>150000000</v>
      </c>
      <c r="L44" s="43"/>
      <c r="M44" s="64">
        <v>631530241500</v>
      </c>
      <c r="N44" s="43"/>
      <c r="O44" s="64">
        <v>807270126304</v>
      </c>
      <c r="P44" s="43"/>
      <c r="Q44" s="87">
        <v>-175739884804</v>
      </c>
      <c r="R44" s="87"/>
    </row>
    <row r="45" spans="1:18" ht="21.75" customHeight="1" x14ac:dyDescent="0.4">
      <c r="A45" s="32" t="s">
        <v>82</v>
      </c>
      <c r="B45" s="18"/>
      <c r="C45" s="64">
        <v>50000000</v>
      </c>
      <c r="D45" s="43"/>
      <c r="E45" s="64">
        <v>737256610000</v>
      </c>
      <c r="F45" s="43"/>
      <c r="G45" s="64">
        <v>751644525000</v>
      </c>
      <c r="H45" s="43"/>
      <c r="I45" s="64">
        <v>-14387915000</v>
      </c>
      <c r="J45" s="43"/>
      <c r="K45" s="64">
        <v>50000000</v>
      </c>
      <c r="L45" s="43"/>
      <c r="M45" s="64">
        <v>737256610000</v>
      </c>
      <c r="N45" s="43"/>
      <c r="O45" s="64">
        <v>760574955000</v>
      </c>
      <c r="P45" s="43"/>
      <c r="Q45" s="87">
        <v>-23318345000</v>
      </c>
      <c r="R45" s="87"/>
    </row>
    <row r="46" spans="1:18" ht="21.75" customHeight="1" x14ac:dyDescent="0.4">
      <c r="A46" s="32" t="s">
        <v>52</v>
      </c>
      <c r="B46" s="18"/>
      <c r="C46" s="64">
        <v>65000000</v>
      </c>
      <c r="D46" s="43"/>
      <c r="E46" s="64">
        <v>1837535199500</v>
      </c>
      <c r="F46" s="43"/>
      <c r="G46" s="64">
        <v>1986524540000</v>
      </c>
      <c r="H46" s="43"/>
      <c r="I46" s="64">
        <v>-148989340500</v>
      </c>
      <c r="J46" s="43"/>
      <c r="K46" s="64">
        <v>65000000</v>
      </c>
      <c r="L46" s="43"/>
      <c r="M46" s="64">
        <v>1837535199500</v>
      </c>
      <c r="N46" s="43"/>
      <c r="O46" s="64">
        <v>2494023749422</v>
      </c>
      <c r="P46" s="43"/>
      <c r="Q46" s="87">
        <v>-656488549922</v>
      </c>
      <c r="R46" s="87"/>
    </row>
    <row r="47" spans="1:18" ht="21.75" customHeight="1" x14ac:dyDescent="0.4">
      <c r="A47" s="32" t="s">
        <v>94</v>
      </c>
      <c r="B47" s="18"/>
      <c r="C47" s="64">
        <v>52000000</v>
      </c>
      <c r="D47" s="43"/>
      <c r="E47" s="64">
        <v>320423828400</v>
      </c>
      <c r="F47" s="43"/>
      <c r="G47" s="64">
        <v>346222848400</v>
      </c>
      <c r="H47" s="43"/>
      <c r="I47" s="64">
        <v>-25799020000</v>
      </c>
      <c r="J47" s="43"/>
      <c r="K47" s="64">
        <v>52000000</v>
      </c>
      <c r="L47" s="43"/>
      <c r="M47" s="64">
        <v>320423828400</v>
      </c>
      <c r="N47" s="43"/>
      <c r="O47" s="64">
        <v>359122358400</v>
      </c>
      <c r="P47" s="43"/>
      <c r="Q47" s="87">
        <v>-38698530000</v>
      </c>
      <c r="R47" s="87"/>
    </row>
    <row r="48" spans="1:18" ht="21.75" customHeight="1" x14ac:dyDescent="0.4">
      <c r="A48" s="32" t="s">
        <v>20</v>
      </c>
      <c r="B48" s="18"/>
      <c r="C48" s="64">
        <v>73000000</v>
      </c>
      <c r="D48" s="43"/>
      <c r="E48" s="64">
        <v>190505917300</v>
      </c>
      <c r="F48" s="43"/>
      <c r="G48" s="64">
        <v>203152352538</v>
      </c>
      <c r="H48" s="43"/>
      <c r="I48" s="64">
        <v>-12646435238</v>
      </c>
      <c r="J48" s="43"/>
      <c r="K48" s="64">
        <v>73000000</v>
      </c>
      <c r="L48" s="43"/>
      <c r="M48" s="64">
        <v>190505917300</v>
      </c>
      <c r="N48" s="43"/>
      <c r="O48" s="64">
        <v>201374152117</v>
      </c>
      <c r="P48" s="43"/>
      <c r="Q48" s="87">
        <v>-10868234817</v>
      </c>
      <c r="R48" s="87"/>
    </row>
    <row r="49" spans="1:18" ht="21.75" customHeight="1" x14ac:dyDescent="0.4">
      <c r="A49" s="32" t="s">
        <v>31</v>
      </c>
      <c r="B49" s="18"/>
      <c r="C49" s="64">
        <v>12700000</v>
      </c>
      <c r="D49" s="43"/>
      <c r="E49" s="64">
        <v>327647554000</v>
      </c>
      <c r="F49" s="43"/>
      <c r="G49" s="64">
        <v>356631760700</v>
      </c>
      <c r="H49" s="43"/>
      <c r="I49" s="64">
        <v>-28984206700</v>
      </c>
      <c r="J49" s="43"/>
      <c r="K49" s="64">
        <v>12700000</v>
      </c>
      <c r="L49" s="43"/>
      <c r="M49" s="64">
        <v>327647554000</v>
      </c>
      <c r="N49" s="43"/>
      <c r="O49" s="64">
        <v>441694106450</v>
      </c>
      <c r="P49" s="43"/>
      <c r="Q49" s="87">
        <v>-114046552450</v>
      </c>
      <c r="R49" s="87"/>
    </row>
    <row r="50" spans="1:18" ht="21.75" customHeight="1" x14ac:dyDescent="0.4">
      <c r="A50" s="32" t="s">
        <v>30</v>
      </c>
      <c r="B50" s="18"/>
      <c r="C50" s="64">
        <v>238262278</v>
      </c>
      <c r="D50" s="43"/>
      <c r="E50" s="64">
        <v>731012218747</v>
      </c>
      <c r="F50" s="43"/>
      <c r="G50" s="64">
        <v>765488676040</v>
      </c>
      <c r="H50" s="43"/>
      <c r="I50" s="64">
        <v>-34476457292</v>
      </c>
      <c r="J50" s="43"/>
      <c r="K50" s="64">
        <v>238262278</v>
      </c>
      <c r="L50" s="43"/>
      <c r="M50" s="64">
        <v>731012218747</v>
      </c>
      <c r="N50" s="43"/>
      <c r="O50" s="64">
        <v>713715000944</v>
      </c>
      <c r="P50" s="43"/>
      <c r="Q50" s="87">
        <v>17297217803</v>
      </c>
      <c r="R50" s="87"/>
    </row>
    <row r="51" spans="1:18" ht="21.75" customHeight="1" x14ac:dyDescent="0.4">
      <c r="A51" s="32" t="s">
        <v>90</v>
      </c>
      <c r="B51" s="18"/>
      <c r="C51" s="64">
        <v>159000000</v>
      </c>
      <c r="D51" s="43"/>
      <c r="E51" s="64">
        <v>496820658570</v>
      </c>
      <c r="F51" s="43"/>
      <c r="G51" s="64">
        <v>532950201540</v>
      </c>
      <c r="H51" s="43"/>
      <c r="I51" s="64">
        <v>-36129542970</v>
      </c>
      <c r="J51" s="43"/>
      <c r="K51" s="64">
        <v>159000000</v>
      </c>
      <c r="L51" s="43"/>
      <c r="M51" s="64">
        <v>496820658570</v>
      </c>
      <c r="N51" s="43"/>
      <c r="O51" s="64">
        <v>599529534000</v>
      </c>
      <c r="P51" s="43"/>
      <c r="Q51" s="87">
        <v>-102708875430</v>
      </c>
      <c r="R51" s="87"/>
    </row>
    <row r="52" spans="1:18" ht="21.75" customHeight="1" x14ac:dyDescent="0.4">
      <c r="A52" s="32" t="s">
        <v>59</v>
      </c>
      <c r="B52" s="18"/>
      <c r="C52" s="64">
        <v>250000000</v>
      </c>
      <c r="D52" s="43"/>
      <c r="E52" s="64">
        <v>1696781700000</v>
      </c>
      <c r="F52" s="43"/>
      <c r="G52" s="64">
        <v>1724069125000</v>
      </c>
      <c r="H52" s="43"/>
      <c r="I52" s="64">
        <v>-27287425000</v>
      </c>
      <c r="J52" s="43"/>
      <c r="K52" s="64">
        <v>250000000</v>
      </c>
      <c r="L52" s="43"/>
      <c r="M52" s="64">
        <v>1696781700000</v>
      </c>
      <c r="N52" s="43"/>
      <c r="O52" s="64">
        <v>1939325871516</v>
      </c>
      <c r="P52" s="43"/>
      <c r="Q52" s="87">
        <v>-242544171516</v>
      </c>
      <c r="R52" s="87"/>
    </row>
    <row r="53" spans="1:18" ht="21.75" customHeight="1" x14ac:dyDescent="0.4">
      <c r="A53" s="32" t="s">
        <v>89</v>
      </c>
      <c r="B53" s="18"/>
      <c r="C53" s="64">
        <v>192000000</v>
      </c>
      <c r="D53" s="43"/>
      <c r="E53" s="64">
        <v>1015449427200</v>
      </c>
      <c r="F53" s="43"/>
      <c r="G53" s="64">
        <v>1084035129600</v>
      </c>
      <c r="H53" s="43"/>
      <c r="I53" s="64">
        <v>-68585702400</v>
      </c>
      <c r="J53" s="43"/>
      <c r="K53" s="64">
        <v>192000000</v>
      </c>
      <c r="L53" s="43"/>
      <c r="M53" s="64">
        <v>1015449427200</v>
      </c>
      <c r="N53" s="43"/>
      <c r="O53" s="64">
        <v>941434235856</v>
      </c>
      <c r="P53" s="43"/>
      <c r="Q53" s="87">
        <v>74015191343</v>
      </c>
      <c r="R53" s="87"/>
    </row>
    <row r="54" spans="1:18" ht="21.75" customHeight="1" x14ac:dyDescent="0.4">
      <c r="A54" s="32" t="s">
        <v>22</v>
      </c>
      <c r="B54" s="18"/>
      <c r="C54" s="64">
        <v>200000000</v>
      </c>
      <c r="D54" s="43"/>
      <c r="E54" s="64">
        <v>1796008700000</v>
      </c>
      <c r="F54" s="43"/>
      <c r="G54" s="64">
        <v>1930957420000</v>
      </c>
      <c r="H54" s="43"/>
      <c r="I54" s="64">
        <v>-134948720000</v>
      </c>
      <c r="J54" s="43"/>
      <c r="K54" s="64">
        <v>200000000</v>
      </c>
      <c r="L54" s="43"/>
      <c r="M54" s="64">
        <v>1796008700000</v>
      </c>
      <c r="N54" s="43"/>
      <c r="O54" s="64">
        <v>1893251160000</v>
      </c>
      <c r="P54" s="43"/>
      <c r="Q54" s="87">
        <v>-97242460000</v>
      </c>
      <c r="R54" s="87"/>
    </row>
    <row r="55" spans="1:18" ht="21.75" customHeight="1" x14ac:dyDescent="0.4">
      <c r="A55" s="32" t="s">
        <v>55</v>
      </c>
      <c r="B55" s="18"/>
      <c r="C55" s="64">
        <v>52962963</v>
      </c>
      <c r="D55" s="43"/>
      <c r="E55" s="64">
        <v>521699183131</v>
      </c>
      <c r="F55" s="43"/>
      <c r="G55" s="64">
        <v>503472954925</v>
      </c>
      <c r="H55" s="43"/>
      <c r="I55" s="64">
        <v>18226228206</v>
      </c>
      <c r="J55" s="43"/>
      <c r="K55" s="64">
        <v>52962963</v>
      </c>
      <c r="L55" s="43"/>
      <c r="M55" s="64">
        <v>521699183131</v>
      </c>
      <c r="N55" s="43"/>
      <c r="O55" s="64">
        <v>524812685461</v>
      </c>
      <c r="P55" s="43"/>
      <c r="Q55" s="87">
        <v>-3113502329</v>
      </c>
      <c r="R55" s="87"/>
    </row>
    <row r="56" spans="1:18" ht="21.75" customHeight="1" x14ac:dyDescent="0.4">
      <c r="A56" s="32" t="s">
        <v>34</v>
      </c>
      <c r="B56" s="18"/>
      <c r="C56" s="64">
        <v>3000000</v>
      </c>
      <c r="D56" s="43"/>
      <c r="E56" s="64">
        <v>579644443200</v>
      </c>
      <c r="F56" s="43"/>
      <c r="G56" s="64">
        <v>593843826900</v>
      </c>
      <c r="H56" s="43"/>
      <c r="I56" s="64">
        <v>-14199383700</v>
      </c>
      <c r="J56" s="43"/>
      <c r="K56" s="64">
        <v>3000000</v>
      </c>
      <c r="L56" s="43"/>
      <c r="M56" s="64">
        <v>579644443200</v>
      </c>
      <c r="N56" s="43"/>
      <c r="O56" s="64">
        <v>809683207752</v>
      </c>
      <c r="P56" s="43"/>
      <c r="Q56" s="87">
        <v>-230038764552</v>
      </c>
      <c r="R56" s="87"/>
    </row>
    <row r="57" spans="1:18" ht="21.75" customHeight="1" x14ac:dyDescent="0.4">
      <c r="A57" s="32" t="s">
        <v>93</v>
      </c>
      <c r="B57" s="18"/>
      <c r="C57" s="64">
        <v>73700000</v>
      </c>
      <c r="D57" s="43"/>
      <c r="E57" s="64">
        <v>531657273730</v>
      </c>
      <c r="F57" s="43"/>
      <c r="G57" s="64">
        <v>555790272400</v>
      </c>
      <c r="H57" s="43"/>
      <c r="I57" s="64">
        <v>-24132998670</v>
      </c>
      <c r="J57" s="43"/>
      <c r="K57" s="64">
        <v>73700000</v>
      </c>
      <c r="L57" s="43"/>
      <c r="M57" s="64">
        <v>531657273730</v>
      </c>
      <c r="N57" s="43"/>
      <c r="O57" s="64">
        <v>538970303630</v>
      </c>
      <c r="P57" s="43"/>
      <c r="Q57" s="87">
        <v>-7313029900</v>
      </c>
      <c r="R57" s="87"/>
    </row>
    <row r="58" spans="1:18" ht="21.75" customHeight="1" x14ac:dyDescent="0.4">
      <c r="A58" s="32" t="s">
        <v>56</v>
      </c>
      <c r="B58" s="18"/>
      <c r="C58" s="64">
        <v>27500000</v>
      </c>
      <c r="D58" s="43"/>
      <c r="E58" s="64">
        <v>862555504250</v>
      </c>
      <c r="F58" s="43"/>
      <c r="G58" s="64">
        <v>941143288250</v>
      </c>
      <c r="H58" s="43"/>
      <c r="I58" s="64">
        <v>-78587784000</v>
      </c>
      <c r="J58" s="43"/>
      <c r="K58" s="64">
        <v>27500000</v>
      </c>
      <c r="L58" s="43"/>
      <c r="M58" s="64">
        <v>862555504250</v>
      </c>
      <c r="N58" s="43"/>
      <c r="O58" s="64">
        <v>1180181131250</v>
      </c>
      <c r="P58" s="43"/>
      <c r="Q58" s="87">
        <v>-317625627000</v>
      </c>
      <c r="R58" s="87"/>
    </row>
    <row r="59" spans="1:18" ht="21.75" customHeight="1" x14ac:dyDescent="0.4">
      <c r="A59" s="32" t="s">
        <v>51</v>
      </c>
      <c r="B59" s="18"/>
      <c r="C59" s="64">
        <v>3000000000</v>
      </c>
      <c r="D59" s="43"/>
      <c r="E59" s="64">
        <v>4878991590000</v>
      </c>
      <c r="F59" s="43"/>
      <c r="G59" s="64">
        <v>4902806070000</v>
      </c>
      <c r="H59" s="43"/>
      <c r="I59" s="64">
        <v>-23814480000</v>
      </c>
      <c r="J59" s="43"/>
      <c r="K59" s="64">
        <v>3000000000</v>
      </c>
      <c r="L59" s="43"/>
      <c r="M59" s="64">
        <v>4878991590000</v>
      </c>
      <c r="N59" s="43"/>
      <c r="O59" s="64">
        <v>5398707607264</v>
      </c>
      <c r="P59" s="43"/>
      <c r="Q59" s="87">
        <v>-519716017264</v>
      </c>
      <c r="R59" s="87"/>
    </row>
    <row r="60" spans="1:18" ht="21.75" customHeight="1" x14ac:dyDescent="0.4">
      <c r="A60" s="32" t="s">
        <v>70</v>
      </c>
      <c r="B60" s="18"/>
      <c r="C60" s="64">
        <v>150000000</v>
      </c>
      <c r="D60" s="43"/>
      <c r="E60" s="64">
        <v>1284493515000</v>
      </c>
      <c r="F60" s="43"/>
      <c r="G60" s="64">
        <v>1235105157500</v>
      </c>
      <c r="H60" s="43"/>
      <c r="I60" s="64">
        <v>49388357499</v>
      </c>
      <c r="J60" s="43"/>
      <c r="K60" s="64">
        <v>150000000</v>
      </c>
      <c r="L60" s="43"/>
      <c r="M60" s="64">
        <v>1284493515000</v>
      </c>
      <c r="N60" s="43"/>
      <c r="O60" s="64">
        <v>1037586770926</v>
      </c>
      <c r="P60" s="43"/>
      <c r="Q60" s="87">
        <v>246906744073</v>
      </c>
      <c r="R60" s="87"/>
    </row>
    <row r="61" spans="1:18" ht="21.75" customHeight="1" x14ac:dyDescent="0.4">
      <c r="A61" s="32" t="s">
        <v>36</v>
      </c>
      <c r="B61" s="18"/>
      <c r="C61" s="64">
        <v>73100000</v>
      </c>
      <c r="D61" s="43"/>
      <c r="E61" s="64">
        <v>726074719370</v>
      </c>
      <c r="F61" s="43"/>
      <c r="G61" s="64">
        <v>770321030940</v>
      </c>
      <c r="H61" s="43"/>
      <c r="I61" s="64">
        <v>-44246311570</v>
      </c>
      <c r="J61" s="43"/>
      <c r="K61" s="64">
        <v>73100000</v>
      </c>
      <c r="L61" s="43"/>
      <c r="M61" s="64">
        <v>726074719370</v>
      </c>
      <c r="N61" s="43"/>
      <c r="O61" s="64">
        <v>711717067159</v>
      </c>
      <c r="P61" s="43"/>
      <c r="Q61" s="87">
        <v>14357652210</v>
      </c>
      <c r="R61" s="87"/>
    </row>
    <row r="62" spans="1:18" ht="21.75" customHeight="1" x14ac:dyDescent="0.4">
      <c r="A62" s="32" t="s">
        <v>50</v>
      </c>
      <c r="B62" s="18"/>
      <c r="C62" s="64">
        <v>69131492</v>
      </c>
      <c r="D62" s="43"/>
      <c r="E62" s="64">
        <v>941838259432</v>
      </c>
      <c r="F62" s="43"/>
      <c r="G62" s="64">
        <v>979004039853</v>
      </c>
      <c r="H62" s="43"/>
      <c r="I62" s="64">
        <v>-37165780420</v>
      </c>
      <c r="J62" s="43"/>
      <c r="K62" s="64">
        <v>69131492</v>
      </c>
      <c r="L62" s="43"/>
      <c r="M62" s="64">
        <v>941838259432</v>
      </c>
      <c r="N62" s="43"/>
      <c r="O62" s="64">
        <v>901797008579</v>
      </c>
      <c r="P62" s="43"/>
      <c r="Q62" s="87">
        <v>40041250853</v>
      </c>
      <c r="R62" s="87"/>
    </row>
    <row r="63" spans="1:18" ht="21.75" customHeight="1" x14ac:dyDescent="0.4">
      <c r="A63" s="32" t="s">
        <v>39</v>
      </c>
      <c r="B63" s="18"/>
      <c r="C63" s="64">
        <v>14900000</v>
      </c>
      <c r="D63" s="43"/>
      <c r="E63" s="64">
        <v>155684186190</v>
      </c>
      <c r="F63" s="43"/>
      <c r="G63" s="64">
        <v>153762159200</v>
      </c>
      <c r="H63" s="43"/>
      <c r="I63" s="64">
        <v>1922026989</v>
      </c>
      <c r="J63" s="43"/>
      <c r="K63" s="64">
        <v>14900000</v>
      </c>
      <c r="L63" s="43"/>
      <c r="M63" s="64">
        <v>155684186190</v>
      </c>
      <c r="N63" s="43"/>
      <c r="O63" s="64">
        <v>245723758872</v>
      </c>
      <c r="P63" s="43"/>
      <c r="Q63" s="87">
        <v>-90039572682</v>
      </c>
      <c r="R63" s="87"/>
    </row>
    <row r="64" spans="1:18" ht="21.75" customHeight="1" x14ac:dyDescent="0.4">
      <c r="A64" s="32" t="s">
        <v>32</v>
      </c>
      <c r="B64" s="18"/>
      <c r="C64" s="64">
        <v>10000000</v>
      </c>
      <c r="D64" s="43"/>
      <c r="E64" s="64">
        <v>522926290000</v>
      </c>
      <c r="F64" s="43"/>
      <c r="G64" s="64">
        <v>501960951960</v>
      </c>
      <c r="H64" s="43"/>
      <c r="I64" s="64">
        <v>20965338039</v>
      </c>
      <c r="J64" s="43"/>
      <c r="K64" s="64">
        <v>10000000</v>
      </c>
      <c r="L64" s="43"/>
      <c r="M64" s="64">
        <v>522926290000</v>
      </c>
      <c r="N64" s="43"/>
      <c r="O64" s="64">
        <v>502512597943</v>
      </c>
      <c r="P64" s="43"/>
      <c r="Q64" s="87">
        <v>20413692056</v>
      </c>
      <c r="R64" s="87"/>
    </row>
    <row r="65" spans="1:18" ht="21.75" customHeight="1" x14ac:dyDescent="0.4">
      <c r="A65" s="32" t="s">
        <v>69</v>
      </c>
      <c r="B65" s="18"/>
      <c r="C65" s="64">
        <v>70000000</v>
      </c>
      <c r="D65" s="43"/>
      <c r="E65" s="64">
        <v>482044766000</v>
      </c>
      <c r="F65" s="43"/>
      <c r="G65" s="64">
        <v>535528119000</v>
      </c>
      <c r="H65" s="43"/>
      <c r="I65" s="64">
        <v>-53483353000</v>
      </c>
      <c r="J65" s="43"/>
      <c r="K65" s="64">
        <v>70000000</v>
      </c>
      <c r="L65" s="43"/>
      <c r="M65" s="64">
        <v>482044766000</v>
      </c>
      <c r="N65" s="43"/>
      <c r="O65" s="64">
        <v>522330927934</v>
      </c>
      <c r="P65" s="43"/>
      <c r="Q65" s="87">
        <v>-40286161934</v>
      </c>
      <c r="R65" s="87"/>
    </row>
    <row r="66" spans="1:18" ht="21.75" customHeight="1" x14ac:dyDescent="0.4">
      <c r="A66" s="32" t="s">
        <v>71</v>
      </c>
      <c r="B66" s="18"/>
      <c r="C66" s="64">
        <v>45680310</v>
      </c>
      <c r="D66" s="43"/>
      <c r="E66" s="64">
        <v>180220951985</v>
      </c>
      <c r="F66" s="43"/>
      <c r="G66" s="64">
        <v>197354634040</v>
      </c>
      <c r="H66" s="43"/>
      <c r="I66" s="64">
        <v>-17133682054</v>
      </c>
      <c r="J66" s="43"/>
      <c r="K66" s="64">
        <v>45680310</v>
      </c>
      <c r="L66" s="43"/>
      <c r="M66" s="64">
        <v>180220951985</v>
      </c>
      <c r="N66" s="43"/>
      <c r="O66" s="64">
        <v>159551748235</v>
      </c>
      <c r="P66" s="43"/>
      <c r="Q66" s="87">
        <v>20669203750</v>
      </c>
      <c r="R66" s="87"/>
    </row>
    <row r="67" spans="1:18" ht="21.75" customHeight="1" x14ac:dyDescent="0.4">
      <c r="A67" s="32" t="s">
        <v>83</v>
      </c>
      <c r="B67" s="18"/>
      <c r="C67" s="64">
        <v>30000000</v>
      </c>
      <c r="D67" s="43"/>
      <c r="E67" s="64">
        <v>516178854000</v>
      </c>
      <c r="F67" s="43"/>
      <c r="G67" s="64">
        <v>533444352000</v>
      </c>
      <c r="H67" s="43"/>
      <c r="I67" s="64">
        <v>-17265498000</v>
      </c>
      <c r="J67" s="43"/>
      <c r="K67" s="64">
        <v>30000000</v>
      </c>
      <c r="L67" s="43"/>
      <c r="M67" s="64">
        <v>516178854000</v>
      </c>
      <c r="N67" s="43"/>
      <c r="O67" s="64">
        <v>559707558577</v>
      </c>
      <c r="P67" s="43"/>
      <c r="Q67" s="87">
        <v>-43528704577</v>
      </c>
      <c r="R67" s="87"/>
    </row>
    <row r="68" spans="1:18" ht="21.75" customHeight="1" x14ac:dyDescent="0.4">
      <c r="A68" s="32" t="s">
        <v>25</v>
      </c>
      <c r="B68" s="18"/>
      <c r="C68" s="64">
        <v>50000000</v>
      </c>
      <c r="D68" s="43"/>
      <c r="E68" s="64">
        <v>137280554500</v>
      </c>
      <c r="F68" s="43"/>
      <c r="G68" s="64">
        <v>140406205000</v>
      </c>
      <c r="H68" s="43"/>
      <c r="I68" s="64">
        <v>-3125650500</v>
      </c>
      <c r="J68" s="43"/>
      <c r="K68" s="64">
        <v>50000000</v>
      </c>
      <c r="L68" s="43"/>
      <c r="M68" s="64">
        <v>137280554500</v>
      </c>
      <c r="N68" s="43"/>
      <c r="O68" s="64">
        <v>193821330100</v>
      </c>
      <c r="P68" s="43"/>
      <c r="Q68" s="87">
        <v>-56540775600</v>
      </c>
      <c r="R68" s="87"/>
    </row>
    <row r="69" spans="1:18" ht="21.75" customHeight="1" x14ac:dyDescent="0.4">
      <c r="A69" s="32" t="s">
        <v>86</v>
      </c>
      <c r="B69" s="18"/>
      <c r="C69" s="64">
        <v>35000000</v>
      </c>
      <c r="D69" s="43"/>
      <c r="E69" s="64">
        <v>187539030000</v>
      </c>
      <c r="F69" s="43"/>
      <c r="G69" s="64">
        <v>194137625500</v>
      </c>
      <c r="H69" s="43"/>
      <c r="I69" s="64">
        <v>-6598595500</v>
      </c>
      <c r="J69" s="43"/>
      <c r="K69" s="64">
        <v>35000000</v>
      </c>
      <c r="L69" s="43"/>
      <c r="M69" s="64">
        <v>187539030000</v>
      </c>
      <c r="N69" s="43"/>
      <c r="O69" s="64">
        <v>189069297255</v>
      </c>
      <c r="P69" s="43"/>
      <c r="Q69" s="87">
        <v>-1530267255</v>
      </c>
      <c r="R69" s="87"/>
    </row>
    <row r="70" spans="1:18" ht="21.75" customHeight="1" x14ac:dyDescent="0.4">
      <c r="A70" s="32" t="s">
        <v>47</v>
      </c>
      <c r="B70" s="18"/>
      <c r="C70" s="64">
        <v>133000000</v>
      </c>
      <c r="D70" s="43"/>
      <c r="E70" s="64">
        <v>215378157120</v>
      </c>
      <c r="F70" s="43"/>
      <c r="G70" s="64">
        <v>234382112160</v>
      </c>
      <c r="H70" s="43"/>
      <c r="I70" s="64">
        <v>-19003955040</v>
      </c>
      <c r="J70" s="43"/>
      <c r="K70" s="64">
        <v>133000000</v>
      </c>
      <c r="L70" s="43"/>
      <c r="M70" s="64">
        <v>215378157120</v>
      </c>
      <c r="N70" s="43"/>
      <c r="O70" s="64">
        <v>257542759005</v>
      </c>
      <c r="P70" s="43"/>
      <c r="Q70" s="87">
        <v>-42164601885</v>
      </c>
      <c r="R70" s="87"/>
    </row>
    <row r="71" spans="1:18" ht="21.75" customHeight="1" x14ac:dyDescent="0.4">
      <c r="A71" s="32" t="s">
        <v>43</v>
      </c>
      <c r="B71" s="18"/>
      <c r="C71" s="64">
        <v>51000000</v>
      </c>
      <c r="D71" s="43"/>
      <c r="E71" s="64">
        <v>271246927200</v>
      </c>
      <c r="F71" s="43"/>
      <c r="G71" s="64">
        <v>283392312000</v>
      </c>
      <c r="H71" s="43"/>
      <c r="I71" s="64">
        <v>-12145384800</v>
      </c>
      <c r="J71" s="43"/>
      <c r="K71" s="64">
        <v>51000000</v>
      </c>
      <c r="L71" s="43"/>
      <c r="M71" s="64">
        <v>271246927200</v>
      </c>
      <c r="N71" s="43"/>
      <c r="O71" s="64">
        <v>375494813400</v>
      </c>
      <c r="P71" s="43"/>
      <c r="Q71" s="87">
        <v>-104247886200</v>
      </c>
      <c r="R71" s="87"/>
    </row>
    <row r="72" spans="1:18" ht="21.75" customHeight="1" x14ac:dyDescent="0.4">
      <c r="A72" s="32" t="s">
        <v>41</v>
      </c>
      <c r="B72" s="18"/>
      <c r="C72" s="64">
        <v>40000000</v>
      </c>
      <c r="D72" s="43"/>
      <c r="E72" s="64">
        <v>192103472000</v>
      </c>
      <c r="F72" s="43"/>
      <c r="G72" s="64">
        <v>196866368000</v>
      </c>
      <c r="H72" s="43"/>
      <c r="I72" s="64">
        <v>-4762896000</v>
      </c>
      <c r="J72" s="43"/>
      <c r="K72" s="64">
        <v>40000000</v>
      </c>
      <c r="L72" s="43"/>
      <c r="M72" s="64">
        <v>192103472000</v>
      </c>
      <c r="N72" s="43"/>
      <c r="O72" s="64">
        <v>197593111250</v>
      </c>
      <c r="P72" s="43"/>
      <c r="Q72" s="87">
        <v>-5489639250</v>
      </c>
      <c r="R72" s="87"/>
    </row>
    <row r="73" spans="1:18" ht="21.75" customHeight="1" x14ac:dyDescent="0.4">
      <c r="A73" s="32" t="s">
        <v>68</v>
      </c>
      <c r="B73" s="18"/>
      <c r="C73" s="64">
        <v>101000000</v>
      </c>
      <c r="D73" s="43"/>
      <c r="E73" s="64">
        <v>354776215800</v>
      </c>
      <c r="F73" s="43"/>
      <c r="G73" s="64">
        <v>367303624550</v>
      </c>
      <c r="H73" s="43"/>
      <c r="I73" s="64">
        <v>-12527408750</v>
      </c>
      <c r="J73" s="43"/>
      <c r="K73" s="64">
        <v>101000000</v>
      </c>
      <c r="L73" s="43"/>
      <c r="M73" s="64">
        <v>354776215800</v>
      </c>
      <c r="N73" s="43"/>
      <c r="O73" s="64">
        <v>435513263530</v>
      </c>
      <c r="P73" s="43"/>
      <c r="Q73" s="87">
        <v>-80737047730</v>
      </c>
      <c r="R73" s="87"/>
    </row>
    <row r="74" spans="1:18" ht="21.75" customHeight="1" x14ac:dyDescent="0.4">
      <c r="A74" s="32" t="s">
        <v>91</v>
      </c>
      <c r="B74" s="18"/>
      <c r="C74" s="64">
        <v>360000</v>
      </c>
      <c r="D74" s="43"/>
      <c r="E74" s="64">
        <v>3865090104</v>
      </c>
      <c r="F74" s="43"/>
      <c r="G74" s="64">
        <v>4254456852</v>
      </c>
      <c r="H74" s="43"/>
      <c r="I74" s="64">
        <v>-389366748</v>
      </c>
      <c r="J74" s="43"/>
      <c r="K74" s="64">
        <v>360000</v>
      </c>
      <c r="L74" s="43"/>
      <c r="M74" s="64">
        <v>3865090104</v>
      </c>
      <c r="N74" s="43"/>
      <c r="O74" s="64">
        <v>4515225408</v>
      </c>
      <c r="P74" s="43"/>
      <c r="Q74" s="87">
        <v>-650135304</v>
      </c>
      <c r="R74" s="87"/>
    </row>
    <row r="75" spans="1:18" ht="21.75" customHeight="1" x14ac:dyDescent="0.4">
      <c r="A75" s="32" t="s">
        <v>80</v>
      </c>
      <c r="B75" s="18"/>
      <c r="C75" s="64">
        <v>209000000</v>
      </c>
      <c r="D75" s="43"/>
      <c r="E75" s="64">
        <v>174825074490</v>
      </c>
      <c r="F75" s="43"/>
      <c r="G75" s="64">
        <v>179387531950</v>
      </c>
      <c r="H75" s="43"/>
      <c r="I75" s="64">
        <v>-4562457460</v>
      </c>
      <c r="J75" s="43"/>
      <c r="K75" s="64">
        <v>209000000</v>
      </c>
      <c r="L75" s="43"/>
      <c r="M75" s="64">
        <v>174825074490</v>
      </c>
      <c r="N75" s="43"/>
      <c r="O75" s="64">
        <v>255290233330</v>
      </c>
      <c r="P75" s="43"/>
      <c r="Q75" s="87">
        <v>-80465158840</v>
      </c>
      <c r="R75" s="87"/>
    </row>
    <row r="76" spans="1:18" ht="21.75" customHeight="1" x14ac:dyDescent="0.4">
      <c r="A76" s="32" t="s">
        <v>77</v>
      </c>
      <c r="B76" s="18"/>
      <c r="C76" s="64">
        <v>9000000</v>
      </c>
      <c r="D76" s="43"/>
      <c r="E76" s="64">
        <v>28541654280</v>
      </c>
      <c r="F76" s="43"/>
      <c r="G76" s="64">
        <v>29032827930</v>
      </c>
      <c r="H76" s="43"/>
      <c r="I76" s="64">
        <v>-491173650</v>
      </c>
      <c r="J76" s="43"/>
      <c r="K76" s="64">
        <v>9000000</v>
      </c>
      <c r="L76" s="43"/>
      <c r="M76" s="64">
        <v>28541654280</v>
      </c>
      <c r="N76" s="43"/>
      <c r="O76" s="64">
        <v>28925662770</v>
      </c>
      <c r="P76" s="43"/>
      <c r="Q76" s="87">
        <v>-384008490</v>
      </c>
      <c r="R76" s="87"/>
    </row>
    <row r="77" spans="1:18" ht="21.75" customHeight="1" x14ac:dyDescent="0.4">
      <c r="A77" s="32" t="s">
        <v>87</v>
      </c>
      <c r="B77" s="18"/>
      <c r="C77" s="64">
        <v>20000000</v>
      </c>
      <c r="D77" s="43"/>
      <c r="E77" s="64">
        <v>302840804000</v>
      </c>
      <c r="F77" s="43"/>
      <c r="G77" s="64">
        <v>302245442000</v>
      </c>
      <c r="H77" s="43"/>
      <c r="I77" s="64">
        <v>595361999</v>
      </c>
      <c r="J77" s="43"/>
      <c r="K77" s="64">
        <v>20000000</v>
      </c>
      <c r="L77" s="43"/>
      <c r="M77" s="64">
        <v>302840804000</v>
      </c>
      <c r="N77" s="43"/>
      <c r="O77" s="64">
        <v>357217200000</v>
      </c>
      <c r="P77" s="43"/>
      <c r="Q77" s="87">
        <v>-54376396000</v>
      </c>
      <c r="R77" s="87"/>
    </row>
    <row r="78" spans="1:18" ht="21.75" customHeight="1" x14ac:dyDescent="0.4">
      <c r="A78" s="32" t="s">
        <v>78</v>
      </c>
      <c r="B78" s="18"/>
      <c r="C78" s="64">
        <v>120000000</v>
      </c>
      <c r="D78" s="43"/>
      <c r="E78" s="64">
        <v>983538024000</v>
      </c>
      <c r="F78" s="43"/>
      <c r="G78" s="64">
        <v>1003780332000</v>
      </c>
      <c r="H78" s="43"/>
      <c r="I78" s="64">
        <v>-20242308000</v>
      </c>
      <c r="J78" s="43"/>
      <c r="K78" s="64">
        <v>120000000</v>
      </c>
      <c r="L78" s="43"/>
      <c r="M78" s="64">
        <v>983538024000</v>
      </c>
      <c r="N78" s="43"/>
      <c r="O78" s="64">
        <v>986234413007</v>
      </c>
      <c r="P78" s="43"/>
      <c r="Q78" s="87">
        <v>-2696389007</v>
      </c>
      <c r="R78" s="87"/>
    </row>
    <row r="79" spans="1:18" ht="21.75" customHeight="1" x14ac:dyDescent="0.4">
      <c r="A79" s="32" t="s">
        <v>96</v>
      </c>
      <c r="B79" s="18"/>
      <c r="C79" s="64">
        <v>17777778</v>
      </c>
      <c r="D79" s="43"/>
      <c r="E79" s="64">
        <v>157475456012</v>
      </c>
      <c r="F79" s="43"/>
      <c r="G79" s="64">
        <v>158364446424</v>
      </c>
      <c r="H79" s="43"/>
      <c r="I79" s="64">
        <v>-888990411</v>
      </c>
      <c r="J79" s="43"/>
      <c r="K79" s="64">
        <v>17777778</v>
      </c>
      <c r="L79" s="43"/>
      <c r="M79" s="64">
        <v>157475456012</v>
      </c>
      <c r="N79" s="43"/>
      <c r="O79" s="64">
        <v>158364446424</v>
      </c>
      <c r="P79" s="43"/>
      <c r="Q79" s="87">
        <v>-888990411</v>
      </c>
      <c r="R79" s="87"/>
    </row>
    <row r="80" spans="1:18" ht="21.75" customHeight="1" x14ac:dyDescent="0.4">
      <c r="A80" s="32" t="s">
        <v>63</v>
      </c>
      <c r="B80" s="18"/>
      <c r="C80" s="64">
        <v>200000</v>
      </c>
      <c r="D80" s="43"/>
      <c r="E80" s="64">
        <v>4942102419200</v>
      </c>
      <c r="F80" s="43"/>
      <c r="G80" s="64">
        <v>4987756585600</v>
      </c>
      <c r="H80" s="43"/>
      <c r="I80" s="64">
        <v>-45654166399</v>
      </c>
      <c r="J80" s="43"/>
      <c r="K80" s="64">
        <v>200000</v>
      </c>
      <c r="L80" s="43"/>
      <c r="M80" s="64">
        <v>4942102419200</v>
      </c>
      <c r="N80" s="43"/>
      <c r="O80" s="64">
        <v>3555446400181</v>
      </c>
      <c r="P80" s="43"/>
      <c r="Q80" s="87">
        <v>1386656019019</v>
      </c>
      <c r="R80" s="87"/>
    </row>
    <row r="81" spans="1:18" ht="21.75" customHeight="1" x14ac:dyDescent="0.4">
      <c r="A81" s="33" t="s">
        <v>95</v>
      </c>
      <c r="B81" s="18"/>
      <c r="C81" s="65">
        <v>133750</v>
      </c>
      <c r="D81" s="43"/>
      <c r="E81" s="65">
        <v>5023304858</v>
      </c>
      <c r="F81" s="43"/>
      <c r="G81" s="65">
        <v>5122841942</v>
      </c>
      <c r="H81" s="43"/>
      <c r="I81" s="65">
        <v>-99537083</v>
      </c>
      <c r="J81" s="43"/>
      <c r="K81" s="65">
        <v>133750</v>
      </c>
      <c r="L81" s="43"/>
      <c r="M81" s="65">
        <v>5023304858</v>
      </c>
      <c r="N81" s="43"/>
      <c r="O81" s="65">
        <v>3941668542</v>
      </c>
      <c r="P81" s="43"/>
      <c r="Q81" s="89">
        <v>1081636316</v>
      </c>
      <c r="R81" s="89"/>
    </row>
    <row r="82" spans="1:18" ht="21.75" customHeight="1" x14ac:dyDescent="0.4">
      <c r="A82" s="7" t="s">
        <v>98</v>
      </c>
      <c r="B82" s="18"/>
      <c r="C82" s="62">
        <f>SUM(C8:C81)</f>
        <v>12005830002</v>
      </c>
      <c r="D82" s="43"/>
      <c r="E82" s="62">
        <f>SUM(E8:E81)</f>
        <v>61257656797364</v>
      </c>
      <c r="F82" s="43"/>
      <c r="G82" s="62">
        <f>SUM(G8:G81)</f>
        <v>63141925323614</v>
      </c>
      <c r="H82" s="43"/>
      <c r="I82" s="62">
        <f>SUM(I8:I81)</f>
        <v>-1884268526251</v>
      </c>
      <c r="J82" s="43"/>
      <c r="K82" s="62">
        <f>SUM(K8:K81)</f>
        <v>12005830002</v>
      </c>
      <c r="L82" s="43"/>
      <c r="M82" s="62">
        <f>SUM(M8:M81)</f>
        <v>61257656797364</v>
      </c>
      <c r="N82" s="43"/>
      <c r="O82" s="62">
        <f>SUM(O8:O81)</f>
        <v>64143664668720</v>
      </c>
      <c r="P82" s="43"/>
      <c r="Q82" s="105">
        <f>SUM(Q8:R81)</f>
        <v>-2886007871356</v>
      </c>
      <c r="R82" s="105"/>
    </row>
    <row r="83" spans="1:18" x14ac:dyDescent="0.4">
      <c r="A83" s="18"/>
      <c r="B83" s="18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</row>
    <row r="84" spans="1:18" x14ac:dyDescent="0.4">
      <c r="A84" s="18"/>
      <c r="B84" s="18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</row>
  </sheetData>
  <mergeCells count="83">
    <mergeCell ref="Q78:R78"/>
    <mergeCell ref="Q79:R79"/>
    <mergeCell ref="Q80:R80"/>
    <mergeCell ref="Q81:R81"/>
    <mergeCell ref="Q82:R82"/>
    <mergeCell ref="Q73:R73"/>
    <mergeCell ref="Q74:R74"/>
    <mergeCell ref="Q75:R75"/>
    <mergeCell ref="Q76:R76"/>
    <mergeCell ref="Q77:R77"/>
    <mergeCell ref="Q68:R68"/>
    <mergeCell ref="Q69:R69"/>
    <mergeCell ref="Q70:R70"/>
    <mergeCell ref="Q71:R71"/>
    <mergeCell ref="Q72:R72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Y93"/>
  <sheetViews>
    <sheetView rightToLeft="1" workbookViewId="0">
      <selection activeCell="I21" sqref="I21"/>
    </sheetView>
  </sheetViews>
  <sheetFormatPr defaultRowHeight="15.75" x14ac:dyDescent="0.4"/>
  <cols>
    <col min="1" max="1" width="13" style="10" customWidth="1"/>
    <col min="2" max="2" width="1.28515625" style="10" customWidth="1"/>
    <col min="3" max="3" width="13" style="10" customWidth="1"/>
    <col min="4" max="4" width="1.28515625" style="10" customWidth="1"/>
    <col min="5" max="5" width="13" style="10" customWidth="1"/>
    <col min="6" max="6" width="1.28515625" style="10" customWidth="1"/>
    <col min="7" max="7" width="6.42578125" style="10" customWidth="1"/>
    <col min="8" max="8" width="1.28515625" style="10" customWidth="1"/>
    <col min="9" max="9" width="5.140625" style="10" customWidth="1"/>
    <col min="10" max="10" width="1.28515625" style="10" customWidth="1"/>
    <col min="11" max="11" width="9.140625" style="10" customWidth="1"/>
    <col min="12" max="12" width="1.28515625" style="10" customWidth="1"/>
    <col min="13" max="13" width="2.5703125" style="10" customWidth="1"/>
    <col min="14" max="14" width="1.28515625" style="10" customWidth="1"/>
    <col min="15" max="15" width="9.140625" style="10" customWidth="1"/>
    <col min="16" max="16" width="1.28515625" style="10" customWidth="1"/>
    <col min="17" max="17" width="2.5703125" style="10" customWidth="1"/>
    <col min="18" max="20" width="1.28515625" style="10" customWidth="1"/>
    <col min="21" max="21" width="6.42578125" style="10" customWidth="1"/>
    <col min="22" max="22" width="1.28515625" style="10" customWidth="1"/>
    <col min="23" max="23" width="2.5703125" style="10" customWidth="1"/>
    <col min="24" max="26" width="1.28515625" style="10" customWidth="1"/>
    <col min="27" max="27" width="6.42578125" style="10" customWidth="1"/>
    <col min="28" max="28" width="1.28515625" style="10" customWidth="1"/>
    <col min="29" max="29" width="2.5703125" style="10" customWidth="1"/>
    <col min="30" max="32" width="1.28515625" style="10" customWidth="1"/>
    <col min="33" max="33" width="9.140625" style="10" customWidth="1"/>
    <col min="34" max="34" width="1.28515625" style="10" customWidth="1"/>
    <col min="35" max="35" width="2.5703125" style="10" customWidth="1"/>
    <col min="36" max="36" width="1.28515625" style="10" customWidth="1"/>
    <col min="37" max="37" width="9.140625" style="10" customWidth="1"/>
    <col min="38" max="38" width="1.28515625" style="10" customWidth="1"/>
    <col min="39" max="39" width="2.5703125" style="10" customWidth="1"/>
    <col min="40" max="40" width="1.28515625" style="10" customWidth="1"/>
    <col min="41" max="41" width="9.140625" style="10" customWidth="1"/>
    <col min="42" max="42" width="1.28515625" style="10" customWidth="1"/>
    <col min="43" max="43" width="2.5703125" style="10" customWidth="1"/>
    <col min="44" max="44" width="1.28515625" style="10" customWidth="1"/>
    <col min="45" max="45" width="11.7109375" style="10" customWidth="1"/>
    <col min="46" max="47" width="1.28515625" style="10" customWidth="1"/>
    <col min="48" max="48" width="13" style="10" customWidth="1"/>
    <col min="49" max="49" width="7.7109375" style="10" customWidth="1"/>
    <col min="50" max="50" width="0.28515625" style="10" customWidth="1"/>
    <col min="51" max="51" width="9.140625" style="10"/>
  </cols>
  <sheetData>
    <row r="1" spans="1:49" ht="29.1" customHeight="1" x14ac:dyDescent="0.4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</row>
    <row r="2" spans="1:49" ht="21.75" customHeight="1" x14ac:dyDescent="0.4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</row>
    <row r="3" spans="1:49" ht="21.75" customHeight="1" x14ac:dyDescent="0.4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</row>
    <row r="4" spans="1:49" ht="14.45" customHeight="1" x14ac:dyDescent="0.4"/>
    <row r="5" spans="1:49" ht="14.45" customHeight="1" x14ac:dyDescent="0.4">
      <c r="A5" s="81" t="s">
        <v>99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</row>
    <row r="6" spans="1:49" ht="14.45" customHeight="1" x14ac:dyDescent="0.4">
      <c r="I6" s="82" t="s">
        <v>7</v>
      </c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C6" s="82" t="s">
        <v>9</v>
      </c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</row>
    <row r="7" spans="1:49" ht="14.45" customHeight="1" x14ac:dyDescent="0.4"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</row>
    <row r="8" spans="1:49" ht="14.45" customHeight="1" x14ac:dyDescent="0.4">
      <c r="A8" s="82" t="s">
        <v>100</v>
      </c>
      <c r="B8" s="82"/>
      <c r="C8" s="82"/>
      <c r="D8" s="82"/>
      <c r="E8" s="82"/>
      <c r="F8" s="82"/>
      <c r="G8" s="82"/>
      <c r="I8" s="82" t="s">
        <v>101</v>
      </c>
      <c r="J8" s="82"/>
      <c r="K8" s="82"/>
      <c r="M8" s="82" t="s">
        <v>102</v>
      </c>
      <c r="N8" s="82"/>
      <c r="O8" s="82"/>
      <c r="Q8" s="82" t="s">
        <v>103</v>
      </c>
      <c r="R8" s="82"/>
      <c r="S8" s="82"/>
      <c r="T8" s="82"/>
      <c r="U8" s="82"/>
      <c r="W8" s="82" t="s">
        <v>104</v>
      </c>
      <c r="X8" s="82"/>
      <c r="Y8" s="82"/>
      <c r="Z8" s="82"/>
      <c r="AA8" s="82"/>
      <c r="AC8" s="82" t="s">
        <v>101</v>
      </c>
      <c r="AD8" s="82"/>
      <c r="AE8" s="82"/>
      <c r="AF8" s="82"/>
      <c r="AG8" s="82"/>
      <c r="AI8" s="82" t="s">
        <v>102</v>
      </c>
      <c r="AJ8" s="82"/>
      <c r="AK8" s="82"/>
      <c r="AM8" s="82" t="s">
        <v>103</v>
      </c>
      <c r="AN8" s="82"/>
      <c r="AO8" s="82"/>
      <c r="AQ8" s="82" t="s">
        <v>104</v>
      </c>
      <c r="AR8" s="82"/>
      <c r="AS8" s="82"/>
    </row>
    <row r="9" spans="1:49" ht="14.45" customHeight="1" x14ac:dyDescent="0.4">
      <c r="A9" s="81" t="s">
        <v>105</v>
      </c>
      <c r="B9" s="91"/>
      <c r="C9" s="91"/>
      <c r="D9" s="91"/>
      <c r="E9" s="91"/>
      <c r="F9" s="91"/>
      <c r="G9" s="91"/>
      <c r="H9" s="81"/>
      <c r="I9" s="91"/>
      <c r="J9" s="91"/>
      <c r="K9" s="91"/>
      <c r="L9" s="81"/>
      <c r="M9" s="91"/>
      <c r="N9" s="91"/>
      <c r="O9" s="91"/>
      <c r="P9" s="81"/>
      <c r="Q9" s="91"/>
      <c r="R9" s="91"/>
      <c r="S9" s="91"/>
      <c r="T9" s="91"/>
      <c r="U9" s="91"/>
      <c r="V9" s="81"/>
      <c r="W9" s="91"/>
      <c r="X9" s="91"/>
      <c r="Y9" s="91"/>
      <c r="Z9" s="91"/>
      <c r="AA9" s="91"/>
      <c r="AB9" s="81"/>
      <c r="AC9" s="91"/>
      <c r="AD9" s="91"/>
      <c r="AE9" s="91"/>
      <c r="AF9" s="91"/>
      <c r="AG9" s="91"/>
      <c r="AH9" s="81"/>
      <c r="AI9" s="91"/>
      <c r="AJ9" s="91"/>
      <c r="AK9" s="91"/>
      <c r="AL9" s="81"/>
      <c r="AM9" s="91"/>
      <c r="AN9" s="91"/>
      <c r="AO9" s="91"/>
      <c r="AP9" s="81"/>
      <c r="AQ9" s="91"/>
      <c r="AR9" s="91"/>
      <c r="AS9" s="91"/>
      <c r="AT9" s="81"/>
      <c r="AU9" s="81"/>
      <c r="AV9" s="81"/>
      <c r="AW9" s="81"/>
    </row>
    <row r="10" spans="1:49" ht="14.45" customHeight="1" x14ac:dyDescent="0.4">
      <c r="C10" s="82" t="s">
        <v>7</v>
      </c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Y10" s="82" t="s">
        <v>9</v>
      </c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</row>
    <row r="11" spans="1:49" ht="14.45" customHeight="1" x14ac:dyDescent="0.4">
      <c r="A11" s="5" t="s">
        <v>100</v>
      </c>
      <c r="C11" s="6" t="s">
        <v>106</v>
      </c>
      <c r="D11" s="11"/>
      <c r="E11" s="6" t="s">
        <v>107</v>
      </c>
      <c r="F11" s="11"/>
      <c r="G11" s="83" t="s">
        <v>108</v>
      </c>
      <c r="H11" s="83"/>
      <c r="I11" s="83"/>
      <c r="J11" s="11"/>
      <c r="K11" s="83" t="s">
        <v>109</v>
      </c>
      <c r="L11" s="83"/>
      <c r="M11" s="83"/>
      <c r="N11" s="11"/>
      <c r="O11" s="83" t="s">
        <v>102</v>
      </c>
      <c r="P11" s="83"/>
      <c r="Q11" s="83"/>
      <c r="R11" s="11"/>
      <c r="S11" s="83" t="s">
        <v>103</v>
      </c>
      <c r="T11" s="83"/>
      <c r="U11" s="83"/>
      <c r="V11" s="83"/>
      <c r="W11" s="83"/>
      <c r="Y11" s="83" t="s">
        <v>106</v>
      </c>
      <c r="Z11" s="83"/>
      <c r="AA11" s="83"/>
      <c r="AB11" s="83"/>
      <c r="AC11" s="83"/>
      <c r="AD11" s="11"/>
      <c r="AE11" s="83" t="s">
        <v>107</v>
      </c>
      <c r="AF11" s="83"/>
      <c r="AG11" s="83"/>
      <c r="AH11" s="83"/>
      <c r="AI11" s="83"/>
      <c r="AJ11" s="11"/>
      <c r="AK11" s="83" t="s">
        <v>108</v>
      </c>
      <c r="AL11" s="83"/>
      <c r="AM11" s="83"/>
      <c r="AN11" s="11"/>
      <c r="AO11" s="83" t="s">
        <v>109</v>
      </c>
      <c r="AP11" s="83"/>
      <c r="AQ11" s="83"/>
      <c r="AR11" s="11"/>
      <c r="AS11" s="83" t="s">
        <v>102</v>
      </c>
      <c r="AT11" s="83"/>
      <c r="AU11" s="11"/>
      <c r="AV11" s="6" t="s">
        <v>103</v>
      </c>
    </row>
    <row r="12" spans="1:49" ht="14.45" customHeight="1" x14ac:dyDescent="0.4">
      <c r="A12" s="81" t="s">
        <v>110</v>
      </c>
      <c r="B12" s="81"/>
      <c r="C12" s="91"/>
      <c r="D12" s="81"/>
      <c r="E12" s="91"/>
      <c r="F12" s="81"/>
      <c r="G12" s="91"/>
      <c r="H12" s="91"/>
      <c r="I12" s="91"/>
      <c r="J12" s="81"/>
      <c r="K12" s="91"/>
      <c r="L12" s="91"/>
      <c r="M12" s="91"/>
      <c r="N12" s="81"/>
      <c r="O12" s="91"/>
      <c r="P12" s="91"/>
      <c r="Q12" s="91"/>
      <c r="R12" s="81"/>
      <c r="S12" s="91"/>
      <c r="T12" s="91"/>
      <c r="U12" s="91"/>
      <c r="V12" s="91"/>
      <c r="W12" s="91"/>
      <c r="X12" s="81"/>
      <c r="Y12" s="91"/>
      <c r="Z12" s="91"/>
      <c r="AA12" s="91"/>
      <c r="AB12" s="91"/>
      <c r="AC12" s="91"/>
      <c r="AD12" s="81"/>
      <c r="AE12" s="91"/>
      <c r="AF12" s="91"/>
      <c r="AG12" s="91"/>
      <c r="AH12" s="91"/>
      <c r="AI12" s="91"/>
      <c r="AJ12" s="81"/>
      <c r="AK12" s="91"/>
      <c r="AL12" s="91"/>
      <c r="AM12" s="91"/>
      <c r="AN12" s="81"/>
      <c r="AO12" s="91"/>
      <c r="AP12" s="91"/>
      <c r="AQ12" s="91"/>
      <c r="AR12" s="81"/>
      <c r="AS12" s="91"/>
      <c r="AT12" s="91"/>
      <c r="AU12" s="81"/>
      <c r="AV12" s="91"/>
      <c r="AW12" s="81"/>
    </row>
    <row r="13" spans="1:49" ht="14.45" customHeight="1" x14ac:dyDescent="0.4">
      <c r="C13" s="82" t="s">
        <v>7</v>
      </c>
      <c r="D13" s="82"/>
      <c r="E13" s="82"/>
      <c r="F13" s="82"/>
      <c r="G13" s="82"/>
      <c r="H13" s="82"/>
      <c r="I13" s="82"/>
      <c r="J13" s="82"/>
      <c r="K13" s="82"/>
      <c r="L13" s="82"/>
      <c r="M13" s="82"/>
      <c r="O13" s="82" t="s">
        <v>9</v>
      </c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</row>
    <row r="14" spans="1:49" ht="14.45" customHeight="1" x14ac:dyDescent="0.4">
      <c r="A14" s="5" t="s">
        <v>100</v>
      </c>
      <c r="C14" s="6" t="s">
        <v>107</v>
      </c>
      <c r="D14" s="11"/>
      <c r="E14" s="6" t="s">
        <v>109</v>
      </c>
      <c r="F14" s="11"/>
      <c r="G14" s="83" t="s">
        <v>102</v>
      </c>
      <c r="H14" s="83"/>
      <c r="I14" s="83"/>
      <c r="J14" s="11"/>
      <c r="K14" s="83" t="s">
        <v>103</v>
      </c>
      <c r="L14" s="83"/>
      <c r="M14" s="83"/>
      <c r="O14" s="83" t="s">
        <v>107</v>
      </c>
      <c r="P14" s="83"/>
      <c r="Q14" s="83"/>
      <c r="R14" s="83"/>
      <c r="S14" s="83"/>
      <c r="T14" s="11"/>
      <c r="U14" s="83" t="s">
        <v>109</v>
      </c>
      <c r="V14" s="83"/>
      <c r="W14" s="83"/>
      <c r="X14" s="83"/>
      <c r="Y14" s="83"/>
      <c r="Z14" s="11"/>
      <c r="AA14" s="83" t="s">
        <v>102</v>
      </c>
      <c r="AB14" s="83"/>
      <c r="AC14" s="83"/>
      <c r="AD14" s="83"/>
      <c r="AE14" s="83"/>
      <c r="AF14" s="11"/>
      <c r="AG14" s="83" t="s">
        <v>103</v>
      </c>
      <c r="AH14" s="83"/>
      <c r="AI14" s="83"/>
    </row>
    <row r="15" spans="1:49" ht="21.75" customHeight="1" x14ac:dyDescent="0.4">
      <c r="A15" s="11"/>
      <c r="C15" s="11"/>
      <c r="E15" s="11"/>
      <c r="G15" s="11"/>
      <c r="H15" s="11"/>
      <c r="I15" s="11"/>
      <c r="K15" s="11"/>
      <c r="L15" s="11"/>
      <c r="M15" s="11"/>
      <c r="O15" s="11"/>
      <c r="P15" s="11"/>
      <c r="Q15" s="11"/>
      <c r="R15" s="11"/>
      <c r="S15" s="11"/>
      <c r="U15" s="11"/>
      <c r="V15" s="11"/>
      <c r="W15" s="11"/>
      <c r="X15" s="11"/>
      <c r="Y15" s="11"/>
      <c r="AA15" s="11"/>
      <c r="AB15" s="11"/>
      <c r="AC15" s="11"/>
      <c r="AD15" s="11"/>
      <c r="AE15" s="11"/>
      <c r="AG15" s="11"/>
      <c r="AH15" s="11"/>
      <c r="AI15" s="11"/>
    </row>
    <row r="16" spans="1:49" ht="21.75" customHeight="1" x14ac:dyDescent="0.4"/>
    <row r="17" ht="21.75" customHeight="1" x14ac:dyDescent="0.4"/>
    <row r="18" ht="21.75" customHeight="1" x14ac:dyDescent="0.4"/>
    <row r="19" ht="21.75" customHeight="1" x14ac:dyDescent="0.4"/>
    <row r="20" ht="21.75" customHeight="1" x14ac:dyDescent="0.4"/>
    <row r="21" ht="21.75" customHeight="1" x14ac:dyDescent="0.4"/>
    <row r="22" ht="21.75" customHeight="1" x14ac:dyDescent="0.4"/>
    <row r="23" ht="21.75" customHeight="1" x14ac:dyDescent="0.4"/>
    <row r="24" ht="21.75" customHeight="1" x14ac:dyDescent="0.4"/>
    <row r="25" ht="21.75" customHeight="1" x14ac:dyDescent="0.4"/>
    <row r="26" ht="21.75" customHeight="1" x14ac:dyDescent="0.4"/>
    <row r="27" ht="21.75" customHeight="1" x14ac:dyDescent="0.4"/>
    <row r="28" ht="21.75" customHeight="1" x14ac:dyDescent="0.4"/>
    <row r="29" ht="21.75" customHeight="1" x14ac:dyDescent="0.4"/>
    <row r="30" ht="21.75" customHeight="1" x14ac:dyDescent="0.4"/>
    <row r="31" ht="21.75" customHeight="1" x14ac:dyDescent="0.4"/>
    <row r="32" ht="21.75" customHeight="1" x14ac:dyDescent="0.4"/>
    <row r="33" ht="21.75" customHeight="1" x14ac:dyDescent="0.4"/>
    <row r="34" ht="21.75" customHeight="1" x14ac:dyDescent="0.4"/>
    <row r="35" ht="21.75" customHeight="1" x14ac:dyDescent="0.4"/>
    <row r="36" ht="21.75" customHeight="1" x14ac:dyDescent="0.4"/>
    <row r="37" ht="21.75" customHeight="1" x14ac:dyDescent="0.4"/>
    <row r="38" ht="21.75" customHeight="1" x14ac:dyDescent="0.4"/>
    <row r="39" ht="21.75" customHeight="1" x14ac:dyDescent="0.4"/>
    <row r="40" ht="21.75" customHeight="1" x14ac:dyDescent="0.4"/>
    <row r="41" ht="21.75" customHeight="1" x14ac:dyDescent="0.4"/>
    <row r="42" ht="21.75" customHeight="1" x14ac:dyDescent="0.4"/>
    <row r="43" ht="21.75" customHeight="1" x14ac:dyDescent="0.4"/>
    <row r="44" ht="21.75" customHeight="1" x14ac:dyDescent="0.4"/>
    <row r="45" ht="21.75" customHeight="1" x14ac:dyDescent="0.4"/>
    <row r="46" ht="21.75" customHeight="1" x14ac:dyDescent="0.4"/>
    <row r="47" ht="21.75" customHeight="1" x14ac:dyDescent="0.4"/>
    <row r="48" ht="21.75" customHeight="1" x14ac:dyDescent="0.4"/>
    <row r="49" ht="21.75" customHeight="1" x14ac:dyDescent="0.4"/>
    <row r="50" ht="21.75" customHeight="1" x14ac:dyDescent="0.4"/>
    <row r="51" ht="21.75" customHeight="1" x14ac:dyDescent="0.4"/>
    <row r="52" ht="21.75" customHeight="1" x14ac:dyDescent="0.4"/>
    <row r="53" ht="21.75" customHeight="1" x14ac:dyDescent="0.4"/>
    <row r="54" ht="21.75" customHeight="1" x14ac:dyDescent="0.4"/>
    <row r="55" ht="21.75" customHeight="1" x14ac:dyDescent="0.4"/>
    <row r="56" ht="21.75" customHeight="1" x14ac:dyDescent="0.4"/>
    <row r="57" ht="21.75" customHeight="1" x14ac:dyDescent="0.4"/>
    <row r="58" ht="21.75" customHeight="1" x14ac:dyDescent="0.4"/>
    <row r="59" ht="21.75" customHeight="1" x14ac:dyDescent="0.4"/>
    <row r="60" ht="21.75" customHeight="1" x14ac:dyDescent="0.4"/>
    <row r="61" ht="21.75" customHeight="1" x14ac:dyDescent="0.4"/>
    <row r="62" ht="21.75" customHeight="1" x14ac:dyDescent="0.4"/>
    <row r="63" ht="21.75" customHeight="1" x14ac:dyDescent="0.4"/>
    <row r="64" ht="21.75" customHeight="1" x14ac:dyDescent="0.4"/>
    <row r="65" ht="21.75" customHeight="1" x14ac:dyDescent="0.4"/>
    <row r="66" ht="21.75" customHeight="1" x14ac:dyDescent="0.4"/>
    <row r="67" ht="21.75" customHeight="1" x14ac:dyDescent="0.4"/>
    <row r="68" ht="21.75" customHeight="1" x14ac:dyDescent="0.4"/>
    <row r="69" ht="21.75" customHeight="1" x14ac:dyDescent="0.4"/>
    <row r="70" ht="21.75" customHeight="1" x14ac:dyDescent="0.4"/>
    <row r="71" ht="21.75" customHeight="1" x14ac:dyDescent="0.4"/>
    <row r="72" ht="21.75" customHeight="1" x14ac:dyDescent="0.4"/>
    <row r="73" ht="21.75" customHeight="1" x14ac:dyDescent="0.4"/>
    <row r="74" ht="21.75" customHeight="1" x14ac:dyDescent="0.4"/>
    <row r="75" ht="21.75" customHeight="1" x14ac:dyDescent="0.4"/>
    <row r="76" ht="21.75" customHeight="1" x14ac:dyDescent="0.4"/>
    <row r="77" ht="21.75" customHeight="1" x14ac:dyDescent="0.4"/>
    <row r="78" ht="21.75" customHeight="1" x14ac:dyDescent="0.4"/>
    <row r="79" ht="21.75" customHeight="1" x14ac:dyDescent="0.4"/>
    <row r="80" ht="21.75" customHeight="1" x14ac:dyDescent="0.4"/>
    <row r="81" ht="21.75" customHeight="1" x14ac:dyDescent="0.4"/>
    <row r="82" ht="21.75" customHeight="1" x14ac:dyDescent="0.4"/>
    <row r="83" ht="21.75" customHeight="1" x14ac:dyDescent="0.4"/>
    <row r="84" ht="21.75" customHeight="1" x14ac:dyDescent="0.4"/>
    <row r="85" ht="21.75" customHeight="1" x14ac:dyDescent="0.4"/>
    <row r="86" ht="21.75" customHeight="1" x14ac:dyDescent="0.4"/>
    <row r="87" ht="21.75" customHeight="1" x14ac:dyDescent="0.4"/>
    <row r="88" ht="21.75" customHeight="1" x14ac:dyDescent="0.4"/>
    <row r="89" ht="21.75" customHeight="1" x14ac:dyDescent="0.4"/>
    <row r="90" ht="21.75" customHeight="1" x14ac:dyDescent="0.4"/>
    <row r="91" ht="21.75" customHeight="1" x14ac:dyDescent="0.4"/>
    <row r="92" ht="21.75" customHeight="1" x14ac:dyDescent="0.4"/>
    <row r="93" ht="21.75" customHeight="1" x14ac:dyDescent="0.4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8"/>
  <sheetViews>
    <sheetView rightToLeft="1" workbookViewId="0">
      <selection activeCell="I19" sqref="I19"/>
    </sheetView>
  </sheetViews>
  <sheetFormatPr defaultRowHeight="15.75" x14ac:dyDescent="0.4"/>
  <cols>
    <col min="1" max="1" width="5.140625" style="10" customWidth="1"/>
    <col min="2" max="2" width="14.28515625" style="10" customWidth="1"/>
    <col min="3" max="3" width="1.28515625" style="10" customWidth="1"/>
    <col min="4" max="4" width="2.5703125" style="10" customWidth="1"/>
    <col min="5" max="5" width="10.42578125" style="10" customWidth="1"/>
    <col min="6" max="6" width="1.28515625" style="10" customWidth="1"/>
    <col min="7" max="7" width="14.28515625" style="10" customWidth="1"/>
    <col min="8" max="8" width="1.28515625" style="10" customWidth="1"/>
    <col min="9" max="9" width="14.28515625" style="10" customWidth="1"/>
    <col min="10" max="10" width="1.28515625" style="10" customWidth="1"/>
    <col min="11" max="11" width="13" style="10" customWidth="1"/>
    <col min="12" max="12" width="1.28515625" style="10" customWidth="1"/>
    <col min="13" max="13" width="13" style="10" customWidth="1"/>
    <col min="14" max="14" width="1.28515625" style="10" customWidth="1"/>
    <col min="15" max="15" width="13" style="10" customWidth="1"/>
    <col min="16" max="16" width="1.28515625" style="10" customWidth="1"/>
    <col min="17" max="17" width="13" style="10" customWidth="1"/>
    <col min="18" max="18" width="1.28515625" style="10" customWidth="1"/>
    <col min="19" max="19" width="15.5703125" style="10" customWidth="1"/>
    <col min="20" max="20" width="1.28515625" style="10" customWidth="1"/>
    <col min="21" max="21" width="19.42578125" style="10" customWidth="1"/>
    <col min="22" max="22" width="1.28515625" style="10" customWidth="1"/>
    <col min="23" max="23" width="14.28515625" style="10" customWidth="1"/>
    <col min="24" max="24" width="1.28515625" style="10" customWidth="1"/>
    <col min="25" max="25" width="16.85546875" style="10" customWidth="1"/>
    <col min="26" max="26" width="1.28515625" style="10" customWidth="1"/>
    <col min="27" max="27" width="15.5703125" style="10" customWidth="1"/>
    <col min="28" max="28" width="0.28515625" style="10" customWidth="1"/>
    <col min="29" max="30" width="9.140625" style="10"/>
  </cols>
  <sheetData>
    <row r="1" spans="1:27" ht="29.1" customHeight="1" x14ac:dyDescent="0.4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1:27" ht="21.75" customHeight="1" x14ac:dyDescent="0.4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ht="21.75" customHeight="1" x14ac:dyDescent="0.4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14.45" customHeight="1" x14ac:dyDescent="0.4"/>
    <row r="5" spans="1:27" ht="14.45" customHeight="1" x14ac:dyDescent="0.4">
      <c r="A5" s="4" t="s">
        <v>111</v>
      </c>
      <c r="B5" s="81" t="s">
        <v>112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</row>
    <row r="6" spans="1:27" ht="14.45" customHeight="1" x14ac:dyDescent="0.4">
      <c r="E6" s="82" t="s">
        <v>7</v>
      </c>
      <c r="F6" s="82"/>
      <c r="G6" s="82"/>
      <c r="H6" s="82"/>
      <c r="I6" s="82"/>
      <c r="K6" s="82" t="s">
        <v>8</v>
      </c>
      <c r="L6" s="82"/>
      <c r="M6" s="82"/>
      <c r="N6" s="82"/>
      <c r="O6" s="82"/>
      <c r="P6" s="82"/>
      <c r="Q6" s="82"/>
      <c r="S6" s="82" t="s">
        <v>9</v>
      </c>
      <c r="T6" s="82"/>
      <c r="U6" s="82"/>
      <c r="V6" s="82"/>
      <c r="W6" s="82"/>
      <c r="X6" s="82"/>
      <c r="Y6" s="82"/>
      <c r="Z6" s="82"/>
      <c r="AA6" s="82"/>
    </row>
    <row r="7" spans="1:27" ht="14.45" customHeight="1" x14ac:dyDescent="0.4">
      <c r="E7" s="11"/>
      <c r="F7" s="11"/>
      <c r="G7" s="11"/>
      <c r="H7" s="11"/>
      <c r="I7" s="11"/>
      <c r="K7" s="83" t="s">
        <v>113</v>
      </c>
      <c r="L7" s="83"/>
      <c r="M7" s="83"/>
      <c r="N7" s="11"/>
      <c r="O7" s="83" t="s">
        <v>114</v>
      </c>
      <c r="P7" s="83"/>
      <c r="Q7" s="83"/>
      <c r="S7" s="11"/>
      <c r="T7" s="11"/>
      <c r="U7" s="11"/>
      <c r="V7" s="11"/>
      <c r="W7" s="11"/>
      <c r="X7" s="11"/>
      <c r="Y7" s="11"/>
      <c r="Z7" s="11"/>
      <c r="AA7" s="11"/>
    </row>
    <row r="8" spans="1:27" ht="14.45" customHeight="1" x14ac:dyDescent="0.4">
      <c r="A8" s="82" t="s">
        <v>115</v>
      </c>
      <c r="B8" s="82"/>
      <c r="D8" s="82" t="s">
        <v>116</v>
      </c>
      <c r="E8" s="82"/>
      <c r="G8" s="5" t="s">
        <v>14</v>
      </c>
      <c r="I8" s="5" t="s">
        <v>15</v>
      </c>
      <c r="K8" s="6" t="s">
        <v>13</v>
      </c>
      <c r="L8" s="11"/>
      <c r="M8" s="6" t="s">
        <v>14</v>
      </c>
      <c r="O8" s="6" t="s">
        <v>13</v>
      </c>
      <c r="P8" s="11"/>
      <c r="Q8" s="6" t="s">
        <v>16</v>
      </c>
      <c r="S8" s="5" t="s">
        <v>13</v>
      </c>
      <c r="U8" s="5" t="s">
        <v>117</v>
      </c>
      <c r="W8" s="5" t="s">
        <v>14</v>
      </c>
      <c r="Y8" s="5" t="s">
        <v>15</v>
      </c>
      <c r="AA8" s="5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activeCell="F20" sqref="F20"/>
    </sheetView>
  </sheetViews>
  <sheetFormatPr defaultRowHeight="15.75" x14ac:dyDescent="0.4"/>
  <cols>
    <col min="1" max="1" width="5.140625" style="10" customWidth="1"/>
    <col min="2" max="2" width="28.5703125" style="10" customWidth="1"/>
    <col min="3" max="3" width="1.28515625" style="10" customWidth="1"/>
    <col min="4" max="4" width="16.85546875" style="10" customWidth="1"/>
    <col min="5" max="5" width="1.28515625" style="10" customWidth="1"/>
    <col min="6" max="6" width="24.7109375" style="10" customWidth="1"/>
    <col min="7" max="7" width="1.28515625" style="10" customWidth="1"/>
    <col min="8" max="8" width="13" style="10" customWidth="1"/>
    <col min="9" max="9" width="1.28515625" style="10" customWidth="1"/>
    <col min="10" max="10" width="13" style="10" customWidth="1"/>
    <col min="11" max="11" width="1.28515625" style="10" customWidth="1"/>
    <col min="12" max="12" width="11.7109375" style="10" customWidth="1"/>
    <col min="13" max="13" width="1.28515625" style="10" customWidth="1"/>
    <col min="14" max="14" width="13" style="10" customWidth="1"/>
    <col min="15" max="15" width="1.28515625" style="10" customWidth="1"/>
    <col min="16" max="16" width="13" style="10" customWidth="1"/>
    <col min="17" max="17" width="1.28515625" style="10" customWidth="1"/>
    <col min="18" max="18" width="13" style="10" customWidth="1"/>
    <col min="19" max="19" width="1.28515625" style="10" customWidth="1"/>
    <col min="20" max="20" width="13" style="10" customWidth="1"/>
    <col min="21" max="21" width="1.28515625" style="10" customWidth="1"/>
    <col min="22" max="22" width="13" style="10" customWidth="1"/>
    <col min="23" max="23" width="1.28515625" style="10" customWidth="1"/>
    <col min="24" max="24" width="13" style="10" customWidth="1"/>
    <col min="25" max="25" width="1.28515625" style="10" customWidth="1"/>
    <col min="26" max="26" width="13" style="10" customWidth="1"/>
    <col min="27" max="27" width="1.28515625" style="10" customWidth="1"/>
    <col min="28" max="28" width="13" style="10" customWidth="1"/>
    <col min="29" max="29" width="1.28515625" style="10" customWidth="1"/>
    <col min="30" max="30" width="15.5703125" style="10" customWidth="1"/>
    <col min="31" max="31" width="1.28515625" style="10" customWidth="1"/>
    <col min="32" max="32" width="15.5703125" style="10" customWidth="1"/>
    <col min="33" max="33" width="1.28515625" style="10" customWidth="1"/>
    <col min="34" max="34" width="13" style="10" customWidth="1"/>
    <col min="35" max="35" width="1.28515625" style="10" customWidth="1"/>
    <col min="36" max="36" width="15.5703125" style="10" customWidth="1"/>
    <col min="37" max="37" width="1.28515625" style="10" customWidth="1"/>
    <col min="38" max="38" width="14.28515625" style="10" customWidth="1"/>
    <col min="39" max="39" width="0.28515625" customWidth="1"/>
  </cols>
  <sheetData>
    <row r="1" spans="1:38" ht="29.1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</row>
    <row r="2" spans="1:38" ht="21.75" customHeight="1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</row>
    <row r="3" spans="1:38" ht="21.75" customHeight="1" x14ac:dyDescent="0.2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</row>
    <row r="4" spans="1:38" ht="14.45" customHeight="1" x14ac:dyDescent="0.4"/>
    <row r="5" spans="1:38" ht="14.45" customHeight="1" x14ac:dyDescent="0.2">
      <c r="A5" s="4" t="s">
        <v>118</v>
      </c>
      <c r="B5" s="81" t="s">
        <v>119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</row>
    <row r="6" spans="1:38" ht="14.45" customHeight="1" x14ac:dyDescent="0.4">
      <c r="A6" s="82" t="s">
        <v>120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 t="s">
        <v>7</v>
      </c>
      <c r="Q6" s="82"/>
      <c r="R6" s="82"/>
      <c r="S6" s="82"/>
      <c r="T6" s="82"/>
      <c r="V6" s="82" t="s">
        <v>8</v>
      </c>
      <c r="W6" s="82"/>
      <c r="X6" s="82"/>
      <c r="Y6" s="82"/>
      <c r="Z6" s="82"/>
      <c r="AA6" s="82"/>
      <c r="AB6" s="82"/>
      <c r="AD6" s="82" t="s">
        <v>9</v>
      </c>
      <c r="AE6" s="82"/>
      <c r="AF6" s="82"/>
      <c r="AG6" s="82"/>
      <c r="AH6" s="82"/>
      <c r="AI6" s="82"/>
      <c r="AJ6" s="82"/>
      <c r="AK6" s="82"/>
      <c r="AL6" s="82"/>
    </row>
    <row r="7" spans="1:38" ht="14.45" customHeight="1" x14ac:dyDescent="0.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V7" s="83" t="s">
        <v>10</v>
      </c>
      <c r="W7" s="83"/>
      <c r="X7" s="83"/>
      <c r="Y7" s="11"/>
      <c r="Z7" s="83" t="s">
        <v>11</v>
      </c>
      <c r="AA7" s="83"/>
      <c r="AB7" s="83"/>
      <c r="AD7" s="11"/>
      <c r="AE7" s="11"/>
      <c r="AF7" s="11"/>
      <c r="AG7" s="11"/>
      <c r="AH7" s="11"/>
      <c r="AI7" s="11"/>
      <c r="AJ7" s="11"/>
      <c r="AK7" s="11"/>
      <c r="AL7" s="11"/>
    </row>
    <row r="8" spans="1:38" ht="14.45" customHeight="1" x14ac:dyDescent="0.4">
      <c r="A8" s="82" t="s">
        <v>121</v>
      </c>
      <c r="B8" s="82"/>
      <c r="D8" s="5" t="s">
        <v>122</v>
      </c>
      <c r="F8" s="5" t="s">
        <v>123</v>
      </c>
      <c r="H8" s="5" t="s">
        <v>124</v>
      </c>
      <c r="J8" s="5" t="s">
        <v>125</v>
      </c>
      <c r="L8" s="5" t="s">
        <v>126</v>
      </c>
      <c r="N8" s="5" t="s">
        <v>104</v>
      </c>
      <c r="P8" s="5" t="s">
        <v>13</v>
      </c>
      <c r="R8" s="5" t="s">
        <v>14</v>
      </c>
      <c r="T8" s="5" t="s">
        <v>15</v>
      </c>
      <c r="V8" s="6" t="s">
        <v>13</v>
      </c>
      <c r="W8" s="11"/>
      <c r="X8" s="6" t="s">
        <v>14</v>
      </c>
      <c r="Z8" s="6" t="s">
        <v>13</v>
      </c>
      <c r="AA8" s="11"/>
      <c r="AB8" s="6" t="s">
        <v>16</v>
      </c>
      <c r="AD8" s="5" t="s">
        <v>13</v>
      </c>
      <c r="AF8" s="5" t="s">
        <v>17</v>
      </c>
      <c r="AH8" s="5" t="s">
        <v>14</v>
      </c>
      <c r="AJ8" s="5" t="s">
        <v>15</v>
      </c>
      <c r="AL8" s="5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9"/>
  <sheetViews>
    <sheetView rightToLeft="1" workbookViewId="0">
      <selection activeCell="X13" sqref="X13"/>
    </sheetView>
  </sheetViews>
  <sheetFormatPr defaultRowHeight="15.75" x14ac:dyDescent="0.4"/>
  <cols>
    <col min="1" max="1" width="4.140625" style="10" customWidth="1"/>
    <col min="2" max="2" width="26.5703125" style="10" customWidth="1"/>
    <col min="3" max="3" width="1.28515625" style="10" customWidth="1"/>
    <col min="4" max="4" width="16.85546875" style="10" customWidth="1"/>
    <col min="5" max="5" width="1.28515625" style="10" customWidth="1"/>
    <col min="6" max="6" width="24.7109375" style="10" customWidth="1"/>
    <col min="7" max="7" width="1.28515625" style="10" customWidth="1"/>
    <col min="8" max="8" width="18.7109375" style="10" customWidth="1"/>
    <col min="9" max="9" width="1.28515625" style="10" customWidth="1"/>
    <col min="10" max="10" width="13" style="10" customWidth="1"/>
    <col min="11" max="11" width="1.28515625" style="10" customWidth="1"/>
    <col min="12" max="12" width="13.140625" style="10" customWidth="1"/>
    <col min="13" max="13" width="1.28515625" style="10" customWidth="1"/>
    <col min="14" max="14" width="13" style="10" customWidth="1"/>
    <col min="15" max="15" width="1.28515625" style="10" customWidth="1"/>
    <col min="16" max="16" width="18.28515625" style="10" bestFit="1" customWidth="1"/>
    <col min="17" max="17" width="1.28515625" style="10" customWidth="1"/>
    <col min="18" max="18" width="13" style="10" customWidth="1"/>
    <col min="19" max="19" width="1.28515625" style="10" customWidth="1"/>
    <col min="20" max="20" width="15.85546875" style="10" customWidth="1"/>
    <col min="21" max="21" width="1.28515625" style="10" customWidth="1"/>
    <col min="22" max="22" width="18.28515625" style="10" bestFit="1" customWidth="1"/>
    <col min="23" max="23" width="1.28515625" style="10" customWidth="1"/>
    <col min="24" max="24" width="18.28515625" style="10" bestFit="1" customWidth="1"/>
    <col min="25" max="25" width="1.28515625" style="10" customWidth="1"/>
    <col min="26" max="26" width="18.28515625" style="10" bestFit="1" customWidth="1"/>
  </cols>
  <sheetData>
    <row r="1" spans="1:26" ht="25.5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6" ht="25.5" x14ac:dyDescent="0.2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spans="1:26" ht="25.5" x14ac:dyDescent="0.2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6" spans="1:26" ht="24" x14ac:dyDescent="0.2">
      <c r="A6" s="34" t="s">
        <v>260</v>
      </c>
      <c r="B6" s="95" t="s">
        <v>261</v>
      </c>
      <c r="C6" s="95"/>
      <c r="D6" s="9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21" x14ac:dyDescent="0.2">
      <c r="A7" s="18"/>
      <c r="B7" s="18"/>
      <c r="C7" s="18"/>
      <c r="D7" s="96" t="s">
        <v>262</v>
      </c>
      <c r="E7" s="96"/>
      <c r="F7" s="96"/>
      <c r="G7" s="96"/>
      <c r="H7" s="96"/>
      <c r="I7" s="18"/>
      <c r="J7" s="96" t="s">
        <v>8</v>
      </c>
      <c r="K7" s="96"/>
      <c r="L7" s="96"/>
      <c r="M7" s="96"/>
      <c r="N7" s="96"/>
      <c r="O7" s="96"/>
      <c r="P7" s="96"/>
      <c r="Q7" s="18"/>
      <c r="R7" s="96" t="s">
        <v>7</v>
      </c>
      <c r="S7" s="96"/>
      <c r="T7" s="96"/>
      <c r="U7" s="96"/>
      <c r="V7" s="96"/>
      <c r="W7" s="96"/>
      <c r="X7" s="96"/>
      <c r="Y7" s="96"/>
      <c r="Z7" s="96"/>
    </row>
    <row r="8" spans="1:26" ht="21" x14ac:dyDescent="0.2">
      <c r="A8" s="18"/>
      <c r="B8" s="18"/>
      <c r="C8" s="18"/>
      <c r="D8" s="19"/>
      <c r="E8" s="19"/>
      <c r="F8" s="19"/>
      <c r="G8" s="19"/>
      <c r="H8" s="19"/>
      <c r="I8" s="18"/>
      <c r="J8" s="92" t="s">
        <v>10</v>
      </c>
      <c r="K8" s="92"/>
      <c r="L8" s="92"/>
      <c r="M8" s="19"/>
      <c r="N8" s="92" t="s">
        <v>11</v>
      </c>
      <c r="O8" s="92"/>
      <c r="P8" s="92"/>
      <c r="Q8" s="18"/>
      <c r="R8" s="19"/>
      <c r="S8" s="19"/>
      <c r="T8" s="19"/>
      <c r="U8" s="19"/>
      <c r="V8" s="19"/>
      <c r="W8" s="19"/>
      <c r="X8" s="19"/>
      <c r="Y8" s="19"/>
      <c r="Z8" s="19"/>
    </row>
    <row r="9" spans="1:26" ht="21" x14ac:dyDescent="0.2">
      <c r="A9" s="93" t="s">
        <v>12</v>
      </c>
      <c r="B9" s="93"/>
      <c r="C9" s="36"/>
      <c r="D9" s="37" t="s">
        <v>13</v>
      </c>
      <c r="E9" s="18"/>
      <c r="F9" s="37" t="s">
        <v>14</v>
      </c>
      <c r="G9" s="18"/>
      <c r="H9" s="37" t="s">
        <v>15</v>
      </c>
      <c r="I9" s="18"/>
      <c r="J9" s="38" t="s">
        <v>13</v>
      </c>
      <c r="K9" s="19"/>
      <c r="L9" s="38" t="s">
        <v>14</v>
      </c>
      <c r="M9" s="18"/>
      <c r="N9" s="38" t="s">
        <v>13</v>
      </c>
      <c r="O9" s="19"/>
      <c r="P9" s="38" t="s">
        <v>16</v>
      </c>
      <c r="Q9" s="18"/>
      <c r="R9" s="37" t="s">
        <v>13</v>
      </c>
      <c r="S9" s="18"/>
      <c r="T9" s="37" t="s">
        <v>17</v>
      </c>
      <c r="U9" s="18"/>
      <c r="V9" s="37" t="s">
        <v>14</v>
      </c>
      <c r="W9" s="18"/>
      <c r="X9" s="37" t="s">
        <v>15</v>
      </c>
      <c r="Y9" s="18"/>
      <c r="Z9" s="37" t="s">
        <v>18</v>
      </c>
    </row>
    <row r="10" spans="1:26" ht="18.75" x14ac:dyDescent="0.4">
      <c r="B10" s="39" t="s">
        <v>63</v>
      </c>
      <c r="C10" s="40"/>
      <c r="D10" s="41">
        <v>200000</v>
      </c>
      <c r="E10" s="18"/>
      <c r="F10" s="42">
        <v>1760758325460</v>
      </c>
      <c r="G10" s="43"/>
      <c r="H10" s="42">
        <v>4987756585600</v>
      </c>
      <c r="I10" s="43">
        <v>6141180348864</v>
      </c>
      <c r="J10" s="42">
        <v>0</v>
      </c>
      <c r="K10" s="43">
        <v>0</v>
      </c>
      <c r="L10" s="42">
        <v>0</v>
      </c>
      <c r="M10" s="43">
        <v>0</v>
      </c>
      <c r="N10" s="42">
        <v>0</v>
      </c>
      <c r="O10" s="43">
        <v>0</v>
      </c>
      <c r="P10" s="42">
        <v>0</v>
      </c>
      <c r="Q10" s="43">
        <v>0</v>
      </c>
      <c r="R10" s="42">
        <v>200000</v>
      </c>
      <c r="S10" s="43"/>
      <c r="T10" s="42">
        <v>24769960</v>
      </c>
      <c r="U10" s="43"/>
      <c r="V10" s="42">
        <v>1760758325460</v>
      </c>
      <c r="W10" s="43"/>
      <c r="X10" s="42">
        <v>4942102419200</v>
      </c>
      <c r="Y10" s="18">
        <v>7030307470080</v>
      </c>
      <c r="Z10" s="44">
        <f>X10/سهام!$AE$9</f>
        <v>7.766613630715298E-2</v>
      </c>
    </row>
    <row r="11" spans="1:26" ht="18.75" x14ac:dyDescent="0.4">
      <c r="B11" s="39" t="s">
        <v>64</v>
      </c>
      <c r="C11" s="40"/>
      <c r="D11" s="45">
        <v>245752</v>
      </c>
      <c r="E11" s="18"/>
      <c r="F11" s="46">
        <v>234111888721</v>
      </c>
      <c r="G11" s="43"/>
      <c r="H11" s="46">
        <v>1233165841856</v>
      </c>
      <c r="I11" s="43">
        <v>1236855120366.21</v>
      </c>
      <c r="J11" s="46">
        <v>0</v>
      </c>
      <c r="K11" s="43">
        <v>0</v>
      </c>
      <c r="L11" s="46">
        <v>0</v>
      </c>
      <c r="M11" s="43">
        <v>0</v>
      </c>
      <c r="N11" s="46">
        <v>-245752</v>
      </c>
      <c r="O11" s="43">
        <v>0</v>
      </c>
      <c r="P11" s="46">
        <v>1239070184329</v>
      </c>
      <c r="Q11" s="43">
        <v>0</v>
      </c>
      <c r="R11" s="46">
        <v>0</v>
      </c>
      <c r="S11" s="43"/>
      <c r="T11" s="46">
        <v>0</v>
      </c>
      <c r="U11" s="43"/>
      <c r="V11" s="46">
        <v>0</v>
      </c>
      <c r="W11" s="43"/>
      <c r="X11" s="46">
        <v>0</v>
      </c>
      <c r="Y11" s="18">
        <v>1694481245318.3999</v>
      </c>
      <c r="Z11" s="44">
        <f>X11/سهام!$AE$9</f>
        <v>0</v>
      </c>
    </row>
    <row r="12" spans="1:26" ht="19.5" thickBot="1" x14ac:dyDescent="0.45">
      <c r="B12" s="39" t="s">
        <v>98</v>
      </c>
      <c r="C12" s="39"/>
      <c r="D12" s="47">
        <f>SUM(D10:D11)</f>
        <v>445752</v>
      </c>
      <c r="E12" s="39"/>
      <c r="F12" s="48">
        <f>SUM(F10:F11)</f>
        <v>1994870214181</v>
      </c>
      <c r="G12" s="39"/>
      <c r="H12" s="39"/>
      <c r="I12" s="39"/>
      <c r="J12" s="48">
        <f>SUM(J10:J11)</f>
        <v>0</v>
      </c>
      <c r="K12" s="39"/>
      <c r="L12" s="48">
        <f>SUM(L10:L11)</f>
        <v>0</v>
      </c>
      <c r="M12" s="39"/>
      <c r="N12" s="39"/>
      <c r="O12" s="39"/>
      <c r="P12" s="39"/>
      <c r="Q12" s="39"/>
      <c r="R12" s="48">
        <f>SUM(R10:R11)</f>
        <v>200000</v>
      </c>
      <c r="S12" s="39"/>
      <c r="T12" s="39"/>
      <c r="U12" s="39"/>
      <c r="V12" s="48">
        <f>SUM(V10:V11)</f>
        <v>1760758325460</v>
      </c>
      <c r="W12" s="39"/>
      <c r="X12" s="48">
        <f>SUM(X10:X11)</f>
        <v>4942102419200</v>
      </c>
      <c r="Y12" s="39"/>
      <c r="Z12" s="49">
        <f>SUM(Z10:Z11)</f>
        <v>7.766613630715298E-2</v>
      </c>
    </row>
    <row r="13" spans="1:26" ht="16.5" thickTop="1" x14ac:dyDescent="0.4"/>
    <row r="16" spans="1:26" ht="12.7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customFormat="1" ht="12.75" x14ac:dyDescent="0.2"/>
    <row r="18" customFormat="1" ht="12.75" x14ac:dyDescent="0.2"/>
    <row r="19" customFormat="1" ht="12.75" x14ac:dyDescent="0.2"/>
  </sheetData>
  <mergeCells count="10">
    <mergeCell ref="J8:L8"/>
    <mergeCell ref="N8:P8"/>
    <mergeCell ref="A9:B9"/>
    <mergeCell ref="A1:Z1"/>
    <mergeCell ref="A2:Z2"/>
    <mergeCell ref="A3:Z3"/>
    <mergeCell ref="B6:D6"/>
    <mergeCell ref="D7:H7"/>
    <mergeCell ref="J7:P7"/>
    <mergeCell ref="R7:Z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8"/>
  <sheetViews>
    <sheetView rightToLeft="1" workbookViewId="0">
      <selection activeCell="I18" sqref="I18"/>
    </sheetView>
  </sheetViews>
  <sheetFormatPr defaultRowHeight="15.75" x14ac:dyDescent="0.4"/>
  <cols>
    <col min="1" max="1" width="29.85546875" style="10" customWidth="1"/>
    <col min="2" max="2" width="1.28515625" style="10" customWidth="1"/>
    <col min="3" max="3" width="15.5703125" style="10" customWidth="1"/>
    <col min="4" max="4" width="1.28515625" style="10" customWidth="1"/>
    <col min="5" max="5" width="15.5703125" style="10" customWidth="1"/>
    <col min="6" max="6" width="1.28515625" style="10" customWidth="1"/>
    <col min="7" max="7" width="13" style="10" customWidth="1"/>
    <col min="8" max="8" width="1.28515625" style="10" customWidth="1"/>
    <col min="9" max="9" width="13" style="10" customWidth="1"/>
    <col min="10" max="10" width="1.28515625" style="10" customWidth="1"/>
    <col min="11" max="11" width="23.42578125" style="10" customWidth="1"/>
    <col min="12" max="12" width="1.28515625" style="10" customWidth="1"/>
    <col min="13" max="13" width="33.7109375" style="10" customWidth="1"/>
    <col min="14" max="14" width="0.28515625" style="10" customWidth="1"/>
    <col min="15" max="18" width="9.140625" style="10"/>
  </cols>
  <sheetData>
    <row r="1" spans="1:13" ht="29.1" customHeight="1" x14ac:dyDescent="0.4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21.75" customHeight="1" x14ac:dyDescent="0.4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ht="21.75" customHeight="1" x14ac:dyDescent="0.4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3" ht="14.45" customHeight="1" x14ac:dyDescent="0.4">
      <c r="A4" s="81" t="s">
        <v>127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</row>
    <row r="5" spans="1:13" ht="14.45" customHeight="1" x14ac:dyDescent="0.4">
      <c r="A5" s="81" t="s">
        <v>128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</row>
    <row r="6" spans="1:13" ht="14.45" customHeight="1" x14ac:dyDescent="0.4"/>
    <row r="7" spans="1:13" ht="14.45" customHeight="1" x14ac:dyDescent="0.4">
      <c r="C7" s="82" t="s">
        <v>9</v>
      </c>
      <c r="D7" s="82"/>
      <c r="E7" s="82"/>
      <c r="F7" s="82"/>
      <c r="G7" s="82"/>
      <c r="H7" s="82"/>
      <c r="I7" s="82"/>
      <c r="J7" s="82"/>
      <c r="K7" s="82"/>
      <c r="L7" s="82"/>
      <c r="M7" s="82"/>
    </row>
    <row r="8" spans="1:13" ht="14.45" customHeight="1" x14ac:dyDescent="0.4">
      <c r="A8" s="5" t="s">
        <v>129</v>
      </c>
      <c r="C8" s="6" t="s">
        <v>13</v>
      </c>
      <c r="D8" s="11"/>
      <c r="E8" s="6" t="s">
        <v>130</v>
      </c>
      <c r="F8" s="11"/>
      <c r="G8" s="6" t="s">
        <v>131</v>
      </c>
      <c r="H8" s="11"/>
      <c r="I8" s="6" t="s">
        <v>132</v>
      </c>
      <c r="J8" s="11"/>
      <c r="K8" s="6" t="s">
        <v>133</v>
      </c>
      <c r="L8" s="11"/>
      <c r="M8" s="6" t="s">
        <v>134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32"/>
  <sheetViews>
    <sheetView rightToLeft="1" workbookViewId="0">
      <selection activeCell="L17" sqref="L17"/>
    </sheetView>
  </sheetViews>
  <sheetFormatPr defaultRowHeight="15.75" x14ac:dyDescent="0.4"/>
  <cols>
    <col min="1" max="1" width="6.28515625" style="10" bestFit="1" customWidth="1"/>
    <col min="2" max="2" width="16.7109375" style="10" customWidth="1"/>
    <col min="3" max="3" width="1.28515625" style="10" customWidth="1"/>
    <col min="4" max="4" width="21.7109375" style="10" customWidth="1"/>
    <col min="5" max="5" width="1.28515625" style="10" customWidth="1"/>
    <col min="6" max="6" width="18.85546875" style="10" bestFit="1" customWidth="1"/>
    <col min="7" max="7" width="1.28515625" style="10" customWidth="1"/>
    <col min="8" max="8" width="19" style="10" bestFit="1" customWidth="1"/>
    <col min="9" max="9" width="1.28515625" style="10" customWidth="1"/>
    <col min="10" max="10" width="19.42578125" style="10" customWidth="1"/>
    <col min="11" max="11" width="1.28515625" style="10" customWidth="1"/>
    <col min="12" max="12" width="18.28515625" style="10" bestFit="1" customWidth="1"/>
    <col min="13" max="13" width="0.28515625" style="10" customWidth="1"/>
    <col min="14" max="16" width="9.140625" style="10"/>
  </cols>
  <sheetData>
    <row r="1" spans="1:14" ht="29.1" customHeight="1" x14ac:dyDescent="0.4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4" ht="21.75" customHeight="1" x14ac:dyDescent="0.4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4" ht="21.75" customHeight="1" x14ac:dyDescent="0.4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4" ht="14.45" customHeight="1" x14ac:dyDescent="0.4"/>
    <row r="5" spans="1:14" ht="21" customHeight="1" x14ac:dyDescent="0.4">
      <c r="A5" s="4" t="s">
        <v>135</v>
      </c>
      <c r="B5" s="81" t="s">
        <v>136</v>
      </c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4" ht="14.45" customHeight="1" x14ac:dyDescent="0.4">
      <c r="A6" s="18"/>
      <c r="B6" s="18"/>
      <c r="C6" s="18"/>
      <c r="D6" s="5" t="s">
        <v>7</v>
      </c>
      <c r="E6" s="18"/>
      <c r="F6" s="82" t="s">
        <v>8</v>
      </c>
      <c r="G6" s="82"/>
      <c r="H6" s="82"/>
      <c r="I6" s="18"/>
      <c r="J6" s="97" t="s">
        <v>9</v>
      </c>
      <c r="K6" s="97"/>
      <c r="L6" s="97"/>
      <c r="M6" s="18"/>
      <c r="N6" s="18"/>
    </row>
    <row r="7" spans="1:14" ht="14.45" customHeight="1" x14ac:dyDescent="0.4">
      <c r="A7" s="18"/>
      <c r="B7" s="18"/>
      <c r="C7" s="18"/>
      <c r="D7" s="19"/>
      <c r="E7" s="18"/>
      <c r="F7" s="19"/>
      <c r="G7" s="19"/>
      <c r="H7" s="19"/>
      <c r="I7" s="18"/>
      <c r="J7" s="68"/>
      <c r="K7" s="18"/>
      <c r="L7" s="18"/>
      <c r="M7" s="18"/>
      <c r="N7" s="18"/>
    </row>
    <row r="8" spans="1:14" ht="14.45" customHeight="1" x14ac:dyDescent="0.4">
      <c r="A8" s="82" t="s">
        <v>137</v>
      </c>
      <c r="B8" s="82"/>
      <c r="C8" s="18"/>
      <c r="D8" s="5" t="s">
        <v>138</v>
      </c>
      <c r="E8" s="18"/>
      <c r="F8" s="5" t="s">
        <v>139</v>
      </c>
      <c r="G8" s="18"/>
      <c r="H8" s="5" t="s">
        <v>140</v>
      </c>
      <c r="I8" s="18"/>
      <c r="J8" s="5" t="s">
        <v>138</v>
      </c>
      <c r="K8" s="18"/>
      <c r="L8" s="5" t="s">
        <v>18</v>
      </c>
      <c r="M8" s="18"/>
      <c r="N8" s="18"/>
    </row>
    <row r="9" spans="1:14" ht="21.75" customHeight="1" x14ac:dyDescent="0.4">
      <c r="A9" s="84" t="s">
        <v>263</v>
      </c>
      <c r="B9" s="84"/>
      <c r="C9" s="18"/>
      <c r="D9" s="20">
        <v>13384542</v>
      </c>
      <c r="E9" s="18"/>
      <c r="F9" s="20">
        <v>55004</v>
      </c>
      <c r="G9" s="18"/>
      <c r="H9" s="20">
        <v>0</v>
      </c>
      <c r="I9" s="18"/>
      <c r="J9" s="20">
        <v>13439546</v>
      </c>
      <c r="K9" s="18"/>
      <c r="L9" s="71">
        <f>J9/سهام!$AE$9</f>
        <v>2.1120517605768614E-7</v>
      </c>
      <c r="M9" s="18"/>
      <c r="N9" s="18"/>
    </row>
    <row r="10" spans="1:14" ht="21.75" customHeight="1" x14ac:dyDescent="0.4">
      <c r="A10" s="86" t="s">
        <v>264</v>
      </c>
      <c r="B10" s="86"/>
      <c r="C10" s="18"/>
      <c r="D10" s="22">
        <v>7603678</v>
      </c>
      <c r="E10" s="18"/>
      <c r="F10" s="22">
        <v>30206</v>
      </c>
      <c r="G10" s="18"/>
      <c r="H10" s="22">
        <v>0</v>
      </c>
      <c r="I10" s="18"/>
      <c r="J10" s="22">
        <v>7633884</v>
      </c>
      <c r="K10" s="18"/>
      <c r="L10" s="72">
        <f>J10/سهام!$AE$9</f>
        <v>1.1996802676399584E-7</v>
      </c>
      <c r="M10" s="18"/>
      <c r="N10" s="18"/>
    </row>
    <row r="11" spans="1:14" ht="21.75" customHeight="1" x14ac:dyDescent="0.4">
      <c r="A11" s="86" t="s">
        <v>20</v>
      </c>
      <c r="B11" s="86"/>
      <c r="C11" s="18"/>
      <c r="D11" s="22">
        <v>37550914817</v>
      </c>
      <c r="E11" s="18"/>
      <c r="F11" s="22">
        <v>3938666149840</v>
      </c>
      <c r="G11" s="18"/>
      <c r="H11" s="22">
        <v>3975735680430</v>
      </c>
      <c r="I11" s="18"/>
      <c r="J11" s="22">
        <v>481384227</v>
      </c>
      <c r="K11" s="18"/>
      <c r="L11" s="72">
        <f>J11/سهام!$AE$9</f>
        <v>7.56505021932498E-6</v>
      </c>
      <c r="M11" s="18"/>
      <c r="N11" s="18"/>
    </row>
    <row r="12" spans="1:14" ht="21.75" customHeight="1" x14ac:dyDescent="0.4">
      <c r="A12" s="86" t="s">
        <v>266</v>
      </c>
      <c r="B12" s="86"/>
      <c r="C12" s="18"/>
      <c r="D12" s="22">
        <v>6107882</v>
      </c>
      <c r="E12" s="18">
        <v>0</v>
      </c>
      <c r="F12" s="22">
        <v>24999</v>
      </c>
      <c r="G12" s="18">
        <v>0</v>
      </c>
      <c r="H12" s="22">
        <v>0</v>
      </c>
      <c r="I12" s="18">
        <v>0</v>
      </c>
      <c r="J12" s="22">
        <v>6132881</v>
      </c>
      <c r="K12" s="18">
        <v>0</v>
      </c>
      <c r="L12" s="72">
        <f>J12/سهام!$AE$9</f>
        <v>9.6379461876601951E-8</v>
      </c>
      <c r="M12" s="18"/>
      <c r="N12" s="18"/>
    </row>
    <row r="13" spans="1:14" ht="21.75" customHeight="1" x14ac:dyDescent="0.4">
      <c r="A13" s="86" t="s">
        <v>265</v>
      </c>
      <c r="B13" s="86"/>
      <c r="C13" s="18"/>
      <c r="D13" s="22">
        <v>94354082</v>
      </c>
      <c r="E13" s="18"/>
      <c r="F13" s="22">
        <v>384674</v>
      </c>
      <c r="G13" s="18"/>
      <c r="H13" s="22">
        <v>750000</v>
      </c>
      <c r="I13" s="18"/>
      <c r="J13" s="22">
        <v>93988756</v>
      </c>
      <c r="K13" s="18"/>
      <c r="L13" s="72">
        <f>J13/سهام!$AE$9</f>
        <v>1.4770522574514723E-6</v>
      </c>
      <c r="M13" s="18"/>
      <c r="N13" s="18"/>
    </row>
    <row r="14" spans="1:14" ht="21.75" customHeight="1" x14ac:dyDescent="0.4">
      <c r="A14" s="86" t="s">
        <v>267</v>
      </c>
      <c r="B14" s="86"/>
      <c r="C14" s="18"/>
      <c r="D14" s="22">
        <v>300517982</v>
      </c>
      <c r="E14" s="18"/>
      <c r="F14" s="22">
        <v>0</v>
      </c>
      <c r="G14" s="18"/>
      <c r="H14" s="22">
        <v>0</v>
      </c>
      <c r="I14" s="18"/>
      <c r="J14" s="22">
        <v>300517982</v>
      </c>
      <c r="K14" s="18"/>
      <c r="L14" s="72">
        <f>J14/سهام!$AE$9</f>
        <v>4.7227006996226325E-6</v>
      </c>
      <c r="M14" s="18"/>
      <c r="N14" s="18"/>
    </row>
    <row r="15" spans="1:14" ht="21.75" customHeight="1" x14ac:dyDescent="0.4">
      <c r="A15" s="86" t="s">
        <v>268</v>
      </c>
      <c r="B15" s="86"/>
      <c r="C15" s="18"/>
      <c r="D15" s="22">
        <v>615592303811</v>
      </c>
      <c r="E15" s="18">
        <v>0</v>
      </c>
      <c r="F15" s="22">
        <v>8417521850281</v>
      </c>
      <c r="G15" s="18">
        <v>0</v>
      </c>
      <c r="H15" s="22">
        <v>7069501541950</v>
      </c>
      <c r="I15" s="18">
        <v>0</v>
      </c>
      <c r="J15" s="22">
        <v>1963612612142</v>
      </c>
      <c r="K15" s="18">
        <v>0</v>
      </c>
      <c r="L15" s="73">
        <f>J15/سهام!$AE$9</f>
        <v>3.0858568247509557E-2</v>
      </c>
      <c r="M15" s="18"/>
      <c r="N15" s="18"/>
    </row>
    <row r="16" spans="1:14" ht="21.75" customHeight="1" x14ac:dyDescent="0.4">
      <c r="A16" s="90" t="s">
        <v>98</v>
      </c>
      <c r="B16" s="90"/>
      <c r="C16" s="18"/>
      <c r="D16" s="26">
        <f>SUM(D9:D15)</f>
        <v>653565186794</v>
      </c>
      <c r="E16" s="18"/>
      <c r="F16" s="26">
        <f>SUM(F9:F15)</f>
        <v>12356188495004</v>
      </c>
      <c r="G16" s="18"/>
      <c r="H16" s="26">
        <f>SUM(H9:H15)</f>
        <v>11045237972380</v>
      </c>
      <c r="I16" s="18"/>
      <c r="J16" s="26">
        <f>SUM(J9:J15)</f>
        <v>1964515709418</v>
      </c>
      <c r="K16" s="18"/>
      <c r="L16" s="56">
        <f>SUM(L9:L15)</f>
        <v>3.0872760603350653E-2</v>
      </c>
      <c r="M16" s="18"/>
      <c r="N16" s="18"/>
    </row>
    <row r="17" spans="1:14" x14ac:dyDescent="0.4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x14ac:dyDescent="0.4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pans="1:14" x14ac:dyDescent="0.4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0" spans="1:14" x14ac:dyDescent="0.4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x14ac:dyDescent="0.4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4" x14ac:dyDescent="0.4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1:14" x14ac:dyDescent="0.4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x14ac:dyDescent="0.4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4" x14ac:dyDescent="0.4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14" x14ac:dyDescent="0.4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1:14" x14ac:dyDescent="0.4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</row>
    <row r="28" spans="1:14" x14ac:dyDescent="0.4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 x14ac:dyDescent="0.4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</row>
    <row r="30" spans="1:14" x14ac:dyDescent="0.4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</row>
    <row r="31" spans="1:14" x14ac:dyDescent="0.4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</row>
    <row r="32" spans="1:14" x14ac:dyDescent="0.4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</row>
  </sheetData>
  <mergeCells count="15">
    <mergeCell ref="A13:B13"/>
    <mergeCell ref="A15:B15"/>
    <mergeCell ref="A14:B14"/>
    <mergeCell ref="A16:B16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0"/>
  <sheetViews>
    <sheetView rightToLeft="1" workbookViewId="0">
      <selection activeCell="F13" sqref="F13"/>
    </sheetView>
  </sheetViews>
  <sheetFormatPr defaultRowHeight="15.75" x14ac:dyDescent="0.4"/>
  <cols>
    <col min="1" max="1" width="2.5703125" style="10" customWidth="1"/>
    <col min="2" max="2" width="52.5703125" style="10" customWidth="1"/>
    <col min="3" max="3" width="1.28515625" style="10" customWidth="1"/>
    <col min="4" max="4" width="11.7109375" style="10" customWidth="1"/>
    <col min="5" max="5" width="1.28515625" style="10" customWidth="1"/>
    <col min="6" max="6" width="22" style="10" customWidth="1"/>
    <col min="7" max="7" width="1.28515625" style="10" customWidth="1"/>
    <col min="8" max="8" width="15.5703125" style="10" customWidth="1"/>
    <col min="9" max="9" width="1.28515625" style="10" customWidth="1"/>
    <col min="10" max="10" width="19.42578125" style="10" customWidth="1"/>
    <col min="11" max="11" width="0.28515625" style="10" customWidth="1"/>
    <col min="12" max="12" width="9.140625" style="10"/>
  </cols>
  <sheetData>
    <row r="1" spans="1:10" ht="29.1" customHeight="1" x14ac:dyDescent="0.4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1.75" customHeight="1" x14ac:dyDescent="0.4">
      <c r="A2" s="79" t="s">
        <v>141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ht="21.75" customHeight="1" x14ac:dyDescent="0.4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ht="14.45" customHeight="1" x14ac:dyDescent="0.4"/>
    <row r="5" spans="1:10" ht="29.1" customHeight="1" x14ac:dyDescent="0.4">
      <c r="A5" s="4" t="s">
        <v>142</v>
      </c>
      <c r="B5" s="81" t="s">
        <v>143</v>
      </c>
      <c r="C5" s="81"/>
      <c r="D5" s="81"/>
      <c r="E5" s="81"/>
      <c r="F5" s="81"/>
      <c r="G5" s="81"/>
      <c r="H5" s="81"/>
      <c r="I5" s="81"/>
      <c r="J5" s="81"/>
    </row>
    <row r="6" spans="1:10" ht="14.45" customHeight="1" x14ac:dyDescent="0.4">
      <c r="A6" s="18"/>
      <c r="B6" s="18"/>
      <c r="C6" s="18"/>
      <c r="D6" s="18"/>
      <c r="E6" s="18"/>
      <c r="F6" s="18"/>
      <c r="G6" s="18"/>
      <c r="H6" s="18"/>
      <c r="I6" s="18"/>
      <c r="J6" s="18"/>
    </row>
    <row r="7" spans="1:10" ht="14.45" customHeight="1" x14ac:dyDescent="0.4">
      <c r="A7" s="82" t="s">
        <v>144</v>
      </c>
      <c r="B7" s="82"/>
      <c r="C7" s="18"/>
      <c r="D7" s="5" t="s">
        <v>145</v>
      </c>
      <c r="E7" s="18"/>
      <c r="F7" s="5" t="s">
        <v>138</v>
      </c>
      <c r="G7" s="18"/>
      <c r="H7" s="5" t="s">
        <v>146</v>
      </c>
      <c r="I7" s="18"/>
      <c r="J7" s="5" t="s">
        <v>147</v>
      </c>
    </row>
    <row r="8" spans="1:10" ht="21.75" customHeight="1" x14ac:dyDescent="0.4">
      <c r="A8" s="84" t="s">
        <v>148</v>
      </c>
      <c r="B8" s="84"/>
      <c r="C8" s="18"/>
      <c r="D8" s="74" t="s">
        <v>149</v>
      </c>
      <c r="E8" s="18"/>
      <c r="F8" s="59">
        <f>2390387364622-4288817175369+16153284994+690520000000</f>
        <v>-1191756525753</v>
      </c>
      <c r="G8" s="18"/>
      <c r="H8" s="55">
        <f>F8/$F$12</f>
        <v>-0.60093845574563054</v>
      </c>
      <c r="I8" s="68"/>
      <c r="J8" s="55">
        <f>F8/سهام!$AE$9</f>
        <v>-1.8728694171630405E-2</v>
      </c>
    </row>
    <row r="9" spans="1:10" ht="21.75" customHeight="1" x14ac:dyDescent="0.4">
      <c r="A9" s="86" t="s">
        <v>269</v>
      </c>
      <c r="B9" s="86"/>
      <c r="C9" s="18"/>
      <c r="D9" s="75" t="s">
        <v>150</v>
      </c>
      <c r="E9" s="18"/>
      <c r="F9" s="60">
        <f>1648560135691+1386656019019</f>
        <v>3035216154710</v>
      </c>
      <c r="G9" s="18"/>
      <c r="H9" s="57">
        <f>F9/$F$12</f>
        <v>1.5304955915497547</v>
      </c>
      <c r="I9" s="68"/>
      <c r="J9" s="57">
        <f>F9/سهام!$AE$9</f>
        <v>4.7699034054324359E-2</v>
      </c>
    </row>
    <row r="10" spans="1:10" ht="21.75" customHeight="1" x14ac:dyDescent="0.4">
      <c r="A10" s="86" t="s">
        <v>152</v>
      </c>
      <c r="B10" s="86"/>
      <c r="C10" s="18"/>
      <c r="D10" s="76" t="s">
        <v>151</v>
      </c>
      <c r="E10" s="18"/>
      <c r="F10" s="60">
        <v>113057721046</v>
      </c>
      <c r="G10" s="18"/>
      <c r="H10" s="57">
        <f>F10/$F$12</f>
        <v>5.7008903100048733E-2</v>
      </c>
      <c r="I10" s="68"/>
      <c r="J10" s="57">
        <f>F10/سهام!$AE$9</f>
        <v>1.7767248892336988E-3</v>
      </c>
    </row>
    <row r="11" spans="1:10" ht="21.75" customHeight="1" x14ac:dyDescent="0.4">
      <c r="A11" s="88" t="s">
        <v>154</v>
      </c>
      <c r="B11" s="88"/>
      <c r="C11" s="18"/>
      <c r="D11" s="67" t="s">
        <v>153</v>
      </c>
      <c r="E11" s="18"/>
      <c r="F11" s="61">
        <v>26641681273</v>
      </c>
      <c r="G11" s="18"/>
      <c r="H11" s="57">
        <f>F11/$F$12</f>
        <v>1.3433961095827129E-2</v>
      </c>
      <c r="I11" s="68"/>
      <c r="J11" s="57">
        <f>F11/سهام!$AE$9</f>
        <v>4.1867939465639131E-4</v>
      </c>
    </row>
    <row r="12" spans="1:10" ht="21.75" customHeight="1" x14ac:dyDescent="0.4">
      <c r="A12" s="90" t="s">
        <v>98</v>
      </c>
      <c r="B12" s="90"/>
      <c r="C12" s="18"/>
      <c r="D12" s="77"/>
      <c r="E12" s="18"/>
      <c r="F12" s="62">
        <f>SUM(F8:F11)</f>
        <v>1983159031276</v>
      </c>
      <c r="G12" s="18"/>
      <c r="H12" s="56">
        <f>SUM(H8:H11)</f>
        <v>1</v>
      </c>
      <c r="I12" s="18"/>
      <c r="J12" s="56">
        <f>SUM(J8:J11)</f>
        <v>3.1165744166584044E-2</v>
      </c>
    </row>
    <row r="13" spans="1:10" x14ac:dyDescent="0.4">
      <c r="A13" s="18"/>
      <c r="B13" s="18"/>
      <c r="C13" s="18"/>
      <c r="D13" s="18"/>
      <c r="E13" s="18"/>
      <c r="F13" s="18"/>
      <c r="G13" s="18"/>
      <c r="H13" s="18"/>
      <c r="I13" s="18"/>
      <c r="J13" s="18"/>
    </row>
    <row r="14" spans="1:10" x14ac:dyDescent="0.4">
      <c r="A14" s="18"/>
      <c r="B14" s="18"/>
      <c r="C14" s="18"/>
      <c r="D14" s="18"/>
      <c r="E14" s="18"/>
      <c r="F14" s="18"/>
      <c r="G14" s="18"/>
      <c r="H14" s="18"/>
      <c r="I14" s="18"/>
      <c r="J14" s="18"/>
    </row>
    <row r="15" spans="1:10" x14ac:dyDescent="0.4">
      <c r="A15" s="18"/>
      <c r="B15" s="18"/>
      <c r="C15" s="18"/>
      <c r="D15" s="18"/>
      <c r="E15" s="18"/>
      <c r="F15" s="18"/>
      <c r="G15" s="18"/>
      <c r="H15" s="18"/>
      <c r="I15" s="18"/>
      <c r="J15" s="18"/>
    </row>
    <row r="16" spans="1:10" x14ac:dyDescent="0.4">
      <c r="A16" s="18"/>
      <c r="B16" s="18"/>
      <c r="C16" s="18"/>
      <c r="D16" s="18"/>
      <c r="E16" s="18"/>
      <c r="F16" s="18"/>
      <c r="G16" s="18"/>
      <c r="H16" s="18"/>
      <c r="I16" s="18"/>
      <c r="J16" s="18"/>
    </row>
    <row r="17" spans="1:10" ht="18.75" x14ac:dyDescent="0.4">
      <c r="A17" s="18"/>
      <c r="B17" s="18"/>
      <c r="C17" s="18"/>
      <c r="D17" s="18"/>
      <c r="E17" s="18"/>
      <c r="F17" s="60"/>
      <c r="G17" s="18"/>
      <c r="I17" s="18"/>
      <c r="J17" s="18"/>
    </row>
    <row r="20" spans="1:10" x14ac:dyDescent="0.4">
      <c r="F20" s="70"/>
    </row>
  </sheetData>
  <mergeCells count="10">
    <mergeCell ref="A12:B12"/>
    <mergeCell ref="A8:B8"/>
    <mergeCell ref="A10:B10"/>
    <mergeCell ref="A11:B11"/>
    <mergeCell ref="A9:B9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19</vt:i4>
      </vt:variant>
    </vt:vector>
  </HeadingPairs>
  <TitlesOfParts>
    <vt:vector size="40" baseType="lpstr">
      <vt:lpstr>صورت وضعیت</vt:lpstr>
      <vt:lpstr>سهام</vt:lpstr>
      <vt:lpstr>اوراق مشتقه</vt:lpstr>
      <vt:lpstr>واحدهای صندوق</vt:lpstr>
      <vt:lpstr>اوراق</vt:lpstr>
      <vt:lpstr>اوراق سپرده کالایی</vt:lpstr>
      <vt:lpstr>تعدیل قیمت</vt:lpstr>
      <vt:lpstr>سپرده</vt:lpstr>
      <vt:lpstr>درآمد</vt:lpstr>
      <vt:lpstr>درآمد سرمایه گذاری در سهام</vt:lpstr>
      <vt:lpstr>درآمد سپرده بانکی</vt:lpstr>
      <vt:lpstr>درآمد سپرده کالایی</vt:lpstr>
      <vt:lpstr>مبالغ تخصیصی اوراق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Leyla Abass Mohseni</dc:creator>
  <dc:description/>
  <cp:lastModifiedBy>mahsa rashidi</cp:lastModifiedBy>
  <dcterms:created xsi:type="dcterms:W3CDTF">2026-03-28T04:01:00Z</dcterms:created>
  <dcterms:modified xsi:type="dcterms:W3CDTF">2026-03-30T05:09:17Z</dcterms:modified>
</cp:coreProperties>
</file>