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5\"/>
    </mc:Choice>
  </mc:AlternateContent>
  <xr:revisionPtr revIDLastSave="0" documentId="13_ncr:1_{01242D95-9AE1-4CF8-A5D9-53055DC81BB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سپرده کالایی" sheetId="22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اوراق سپرده کالایی" sheetId="11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externalReferences>
    <externalReference r:id="rId15"/>
  </externalReferences>
  <definedNames>
    <definedName name="_xlnm.Print_Area" localSheetId="3">'تعدیل قیمت'!$A$1:$L$18</definedName>
    <definedName name="_xlnm.Print_Area" localSheetId="5">درآمد!$A$1:$K$12</definedName>
    <definedName name="_xlnm.Print_Area" localSheetId="7">'درآمد اوراق سپرده کالایی'!$A$1:$S$8</definedName>
    <definedName name="_xlnm.Print_Area" localSheetId="8">'درآمد سپرده بانکی'!$A$1:$K$17</definedName>
    <definedName name="_xlnm.Print_Area" localSheetId="6">'درآمد سرمایه گذاری در سهام'!$A$1:$X$110</definedName>
    <definedName name="_xlnm.Print_Area" localSheetId="10">'درآمد سود سهام'!$A$1:$T$23</definedName>
    <definedName name="_xlnm.Print_Area" localSheetId="13">'درآمد ناشی از تغییر قیمت اوراق'!$A$1:$S$81</definedName>
    <definedName name="_xlnm.Print_Area" localSheetId="12">'درآمد ناشی از فروش'!$A$1:$S$69</definedName>
    <definedName name="_xlnm.Print_Area" localSheetId="9">'سایر درآمدها'!$A$1:$G$11</definedName>
    <definedName name="_xlnm.Print_Area" localSheetId="4">سپرده!$A$1:$M$17</definedName>
    <definedName name="_xlnm.Print_Area" localSheetId="11">'سود سپرده بانکی'!$A$1:$N$15</definedName>
    <definedName name="_xlnm.Print_Area" localSheetId="1">سهام!$A$1:$AC$85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3" l="1"/>
  <c r="J10" i="13"/>
  <c r="Q81" i="21"/>
  <c r="O81" i="21"/>
  <c r="M81" i="21"/>
  <c r="K81" i="21"/>
  <c r="I81" i="21"/>
  <c r="G81" i="21"/>
  <c r="E81" i="21"/>
  <c r="C81" i="21"/>
  <c r="Q69" i="19"/>
  <c r="O69" i="19"/>
  <c r="M69" i="19"/>
  <c r="K69" i="19"/>
  <c r="I69" i="19"/>
  <c r="G69" i="19"/>
  <c r="E69" i="19"/>
  <c r="C69" i="19"/>
  <c r="M15" i="18"/>
  <c r="K15" i="18"/>
  <c r="I15" i="18"/>
  <c r="G15" i="18"/>
  <c r="E15" i="18"/>
  <c r="C15" i="18"/>
  <c r="S23" i="15"/>
  <c r="Q23" i="15"/>
  <c r="O23" i="15"/>
  <c r="M23" i="15"/>
  <c r="K23" i="15"/>
  <c r="I23" i="15"/>
  <c r="F11" i="14"/>
  <c r="D11" i="14"/>
  <c r="D17" i="13"/>
  <c r="H17" i="13"/>
  <c r="F10" i="11"/>
  <c r="J10" i="11"/>
  <c r="L10" i="11"/>
  <c r="N10" i="11"/>
  <c r="P10" i="11"/>
  <c r="R10" i="11"/>
  <c r="W110" i="9"/>
  <c r="Q110" i="9"/>
  <c r="U110" i="9"/>
  <c r="S110" i="9"/>
  <c r="N110" i="9"/>
  <c r="J110" i="9"/>
  <c r="H110" i="9"/>
  <c r="F110" i="9"/>
  <c r="D110" i="9"/>
  <c r="J12" i="8"/>
  <c r="D17" i="7"/>
  <c r="F17" i="7"/>
  <c r="H17" i="7"/>
  <c r="J17" i="7"/>
  <c r="L17" i="7"/>
  <c r="Z11" i="22"/>
  <c r="X11" i="22"/>
  <c r="V11" i="22"/>
  <c r="R11" i="22"/>
  <c r="L11" i="22"/>
  <c r="J11" i="22"/>
  <c r="F11" i="22"/>
  <c r="D11" i="22"/>
  <c r="AB85" i="2"/>
  <c r="Z85" i="2"/>
  <c r="X85" i="2"/>
  <c r="T85" i="2"/>
  <c r="R85" i="2"/>
  <c r="P85" i="2"/>
  <c r="N85" i="2"/>
  <c r="L85" i="2"/>
  <c r="J85" i="2"/>
  <c r="H85" i="2"/>
  <c r="F85" i="2"/>
  <c r="J11" i="13" l="1"/>
  <c r="J12" i="13"/>
  <c r="J14" i="13"/>
  <c r="J15" i="13"/>
  <c r="J16" i="13"/>
  <c r="F11" i="13"/>
  <c r="F12" i="13"/>
  <c r="F14" i="13"/>
  <c r="F15" i="13"/>
  <c r="F16" i="13"/>
  <c r="F17" i="13"/>
  <c r="H13" i="13"/>
  <c r="J13" i="13" s="1"/>
  <c r="D13" i="13"/>
  <c r="F13" i="13" s="1"/>
  <c r="F11" i="8"/>
  <c r="F10" i="8"/>
  <c r="R9" i="11"/>
  <c r="R8" i="11"/>
  <c r="F9" i="8" s="1"/>
  <c r="J17" i="13" l="1"/>
  <c r="L8" i="11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9" i="9"/>
  <c r="F8" i="8" l="1"/>
  <c r="K13" i="7"/>
  <c r="J13" i="7"/>
  <c r="I13" i="7"/>
  <c r="H13" i="7"/>
  <c r="G13" i="7"/>
  <c r="F13" i="7"/>
  <c r="E13" i="7"/>
  <c r="D13" i="7"/>
  <c r="F12" i="8" l="1"/>
  <c r="H8" i="8" s="1"/>
  <c r="T10" i="11" l="1"/>
  <c r="L11" i="9"/>
  <c r="L15" i="9"/>
  <c r="L19" i="9"/>
  <c r="L23" i="9"/>
  <c r="L27" i="9"/>
  <c r="L31" i="9"/>
  <c r="L35" i="9"/>
  <c r="L39" i="9"/>
  <c r="L43" i="9"/>
  <c r="L47" i="9"/>
  <c r="L51" i="9"/>
  <c r="L55" i="9"/>
  <c r="L59" i="9"/>
  <c r="L63" i="9"/>
  <c r="L75" i="9"/>
  <c r="L79" i="9"/>
  <c r="L91" i="9"/>
  <c r="L103" i="9"/>
  <c r="L12" i="9"/>
  <c r="L16" i="9"/>
  <c r="L20" i="9"/>
  <c r="L24" i="9"/>
  <c r="L28" i="9"/>
  <c r="L32" i="9"/>
  <c r="L36" i="9"/>
  <c r="L40" i="9"/>
  <c r="L44" i="9"/>
  <c r="L48" i="9"/>
  <c r="L52" i="9"/>
  <c r="L56" i="9"/>
  <c r="L60" i="9"/>
  <c r="L64" i="9"/>
  <c r="L68" i="9"/>
  <c r="L72" i="9"/>
  <c r="L76" i="9"/>
  <c r="L80" i="9"/>
  <c r="L84" i="9"/>
  <c r="L88" i="9"/>
  <c r="L92" i="9"/>
  <c r="L96" i="9"/>
  <c r="L100" i="9"/>
  <c r="L104" i="9"/>
  <c r="L108" i="9"/>
  <c r="H10" i="8"/>
  <c r="L14" i="9"/>
  <c r="L22" i="9"/>
  <c r="L30" i="9"/>
  <c r="L38" i="9"/>
  <c r="L46" i="9"/>
  <c r="L54" i="9"/>
  <c r="L62" i="9"/>
  <c r="L70" i="9"/>
  <c r="L82" i="9"/>
  <c r="L90" i="9"/>
  <c r="L98" i="9"/>
  <c r="L106" i="9"/>
  <c r="L71" i="9"/>
  <c r="L87" i="9"/>
  <c r="L95" i="9"/>
  <c r="L107" i="9"/>
  <c r="L13" i="9"/>
  <c r="L17" i="9"/>
  <c r="L21" i="9"/>
  <c r="L25" i="9"/>
  <c r="L29" i="9"/>
  <c r="L33" i="9"/>
  <c r="L37" i="9"/>
  <c r="L41" i="9"/>
  <c r="L45" i="9"/>
  <c r="L49" i="9"/>
  <c r="L53" i="9"/>
  <c r="L57" i="9"/>
  <c r="L61" i="9"/>
  <c r="L65" i="9"/>
  <c r="L69" i="9"/>
  <c r="L73" i="9"/>
  <c r="L77" i="9"/>
  <c r="L81" i="9"/>
  <c r="L85" i="9"/>
  <c r="L89" i="9"/>
  <c r="L93" i="9"/>
  <c r="L97" i="9"/>
  <c r="L101" i="9"/>
  <c r="L105" i="9"/>
  <c r="L109" i="9"/>
  <c r="H11" i="8"/>
  <c r="L10" i="9"/>
  <c r="L18" i="9"/>
  <c r="L26" i="9"/>
  <c r="L34" i="9"/>
  <c r="L42" i="9"/>
  <c r="L50" i="9"/>
  <c r="L58" i="9"/>
  <c r="L66" i="9"/>
  <c r="L74" i="9"/>
  <c r="L78" i="9"/>
  <c r="L86" i="9"/>
  <c r="L94" i="9"/>
  <c r="L102" i="9"/>
  <c r="L9" i="9"/>
  <c r="L67" i="9"/>
  <c r="L83" i="9"/>
  <c r="L99" i="9"/>
  <c r="H9" i="8"/>
  <c r="L110" i="9" l="1"/>
  <c r="H12" i="8"/>
</calcChain>
</file>

<file path=xl/sharedStrings.xml><?xml version="1.0" encoding="utf-8"?>
<sst xmlns="http://schemas.openxmlformats.org/spreadsheetml/2006/main" count="604" uniqueCount="208">
  <si>
    <t>صندوق سرمایه گذاری سهامی اهرمی بیدار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</si>
  <si>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</si>
  <si>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</si>
  <si>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</si>
  <si>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</si>
  <si>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</si>
  <si>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</si>
  <si>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</si>
  <si>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</si>
  <si>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</si>
  <si>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</si>
  <si>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</si>
  <si>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</si>
  <si>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</si>
  <si>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</si>
  <si>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</si>
  <si>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</si>
  <si>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</si>
  <si>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</si>
  <si>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</si>
  <si>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</si>
  <si>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بانک‌اقتصادنوین‌</t>
  </si>
  <si>
    <t>بورس کالای ایران</t>
  </si>
  <si>
    <t>بیمه البرز</t>
  </si>
  <si>
    <t>بین المللی توسعه ص. معادن غدیر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</si>
  <si>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</si>
  <si>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</si>
  <si>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</si>
  <si>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</si>
  <si>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</si>
  <si>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پاکدیس</t>
  </si>
  <si>
    <t>پتروشیمی اروند</t>
  </si>
  <si>
    <t>پتروشیمی پردیس</t>
  </si>
  <si>
    <t>پتروشیمی جم پیلن</t>
  </si>
  <si>
    <t>پتروشیمی‌شیراز</t>
  </si>
  <si>
    <t>پدیده شیمی قرن</t>
  </si>
  <si>
    <t>پگاه‌آذربایجان‌غربی‌</t>
  </si>
  <si>
    <t>تایدواترخاورمیانه</t>
  </si>
  <si>
    <t>توسعه سرمایه و صنعت غدیر</t>
  </si>
  <si>
    <t>توسعه‌معادن‌وفلزات‌</t>
  </si>
  <si>
    <t>تولید انرژی برق شمس پاسارگاد</t>
  </si>
  <si>
    <t>تولید برق عسلویه  مپنا</t>
  </si>
  <si>
    <t>تولیدی برنا باطری</t>
  </si>
  <si>
    <t>ح . سرمایه گذاری صدرتامین</t>
  </si>
  <si>
    <t>ح. پخش البرز</t>
  </si>
  <si>
    <t>داروپخش‌ (هلدینگ‌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</si>
  <si>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</si>
  <si>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</si>
  <si>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</si>
  <si>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</si>
  <si>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</si>
  <si>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</si>
  <si>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خوارزمی</t>
  </si>
  <si>
    <t>سرمایه گذاری دارویی تامین</t>
  </si>
  <si>
    <t>سرمایه گذاری صدرتامین</t>
  </si>
  <si>
    <t>سرمایه گذاری کشاورزی کوثر</t>
  </si>
  <si>
    <t>سرمایه‌گذاری‌توکافولاد(هلدینگ</t>
  </si>
  <si>
    <t>سرمایه‌گذاری‌غدیر(هلدینگ‌</t>
  </si>
  <si>
    <t>سنگ آهن گهرزمین</t>
  </si>
  <si>
    <t>سیمان‌ارومیه‌</t>
  </si>
  <si>
    <t>سیمان‌شاهرود</t>
  </si>
  <si>
    <t>شرکت صنایع غذایی مینو شرق</t>
  </si>
  <si>
    <t>شمش طلا GoldBar</t>
  </si>
  <si>
    <t>شیرپاستوریزه‌پگاه‌اصفهان‌</t>
  </si>
  <si>
    <t>شیشه‌ و گاز</t>
  </si>
  <si>
    <t>صنایع پتروشیمی کرمانشاه</t>
  </si>
  <si>
    <t>صنایع غذایی رضوی</t>
  </si>
  <si>
    <t>صنایع مس افق کرمان</t>
  </si>
  <si>
    <t>صنعت غذایی کورش</t>
  </si>
  <si>
    <t>فولاد شاهرود</t>
  </si>
  <si>
    <t>فولاد مبارکه اصفهان</t>
  </si>
  <si>
    <t>فولاد کاوه جنوب کیش</t>
  </si>
  <si>
    <t>قند لرستان‌</t>
  </si>
  <si>
    <t>قندهکمتان‌</t>
  </si>
  <si>
    <t>گروه صنعتی پاکشو</t>
  </si>
  <si>
    <t>گروه مالی داتام</t>
  </si>
  <si>
    <t>گروه مالی مهرگان تامین پارس</t>
  </si>
  <si>
    <t>گروه مدیریت سرمایه گذاری امید</t>
  </si>
  <si>
    <t>گسترش سوخت سبززاگرس(سهامی عام)</t>
  </si>
  <si>
    <t>مبین انرژی خلیج فارس</t>
  </si>
  <si>
    <t>مدیریت نیروگاهی ایرانیان مپنا</t>
  </si>
  <si>
    <t>معدنی‌ املاح‌  ایران‌</t>
  </si>
  <si>
    <t>ملی‌ صنایع‌ مس‌ ایران‌</t>
  </si>
  <si>
    <t>مولد نیروگاهی تجارت فارس</t>
  </si>
  <si>
    <t>نشاسته و گلوکز آردینه</t>
  </si>
  <si>
    <t>کارخانجات‌ قند قزوین‌</t>
  </si>
  <si>
    <t>کشت و دامداری فکا</t>
  </si>
  <si>
    <t>کشت و صنعت جوین</t>
  </si>
  <si>
    <t>کشت وصنعت و دامپروری پگاه فارس</t>
  </si>
  <si>
    <t>کشتیرانی جمهوری اسلامی ایران</t>
  </si>
  <si>
    <t>کلر پارس</t>
  </si>
  <si>
    <t>کویر تایر</t>
  </si>
  <si>
    <t>کیمیا کالای رازی</t>
  </si>
  <si>
    <t>آریان کیمیا تک</t>
  </si>
  <si>
    <t>بانک تجارت</t>
  </si>
  <si>
    <t>ح . توسعه‌معادن‌وفلزات‌</t>
  </si>
  <si>
    <t>جمع</t>
  </si>
  <si>
    <t>نام سهام</t>
  </si>
  <si>
    <t>-3-1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</si>
  <si>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</si>
  <si>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</si>
  <si>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</si>
  <si>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</si>
  <si>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</si>
  <si>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</si>
  <si>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</si>
  <si>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</si>
  <si>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</si>
  <si>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</si>
  <si>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</si>
  <si>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</si>
  <si>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</si>
  <si>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</si>
  <si>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</si>
  <si>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</si>
  <si>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</si>
  <si>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</si>
  <si>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</si>
  <si>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</si>
  <si>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</si>
  <si>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</si>
  <si>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</si>
  <si>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</si>
  <si>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</si>
  <si>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</si>
  <si>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</si>
  <si>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</si>
  <si>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</si>
  <si>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</si>
  <si>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</si>
  <si>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</si>
  <si>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جم</t>
  </si>
  <si>
    <t>مجتمع کاشی و سنگ پرسپولیس یزد</t>
  </si>
  <si>
    <t>نفت‌ بهران‌</t>
  </si>
  <si>
    <t>کشت وصنعت شریف آباد</t>
  </si>
  <si>
    <t>بیمه کارآفرین</t>
  </si>
  <si>
    <t>گروه دارویی سبحان</t>
  </si>
  <si>
    <t>سرمایه‌ گذاری‌ البرز(هلدینگ‌</t>
  </si>
  <si>
    <t>داروسازی‌ اکسیر</t>
  </si>
  <si>
    <t>ماشین‌ سازی‌ اراک‌</t>
  </si>
  <si>
    <t>شمش نقره SilverBar</t>
  </si>
  <si>
    <t>گروه مالی نماد غدیر(سهامی عام)</t>
  </si>
  <si>
    <t>مهرمام میهن</t>
  </si>
  <si>
    <t>آلومینای ایران</t>
  </si>
  <si>
    <t>شرکت کی بی سی</t>
  </si>
  <si>
    <t>نفت سپاهان</t>
  </si>
  <si>
    <t>سرمایه گذاری سبحان</t>
  </si>
  <si>
    <t>حمل و نقل گهرترابر سیرجان</t>
  </si>
  <si>
    <t>داروسازی کاسپین تامین</t>
  </si>
  <si>
    <t>داروسازی‌ ابوریحان‌</t>
  </si>
  <si>
    <t>کاشی‌ الوند</t>
  </si>
  <si>
    <t>بانک ملت</t>
  </si>
  <si>
    <t>ح . کاشی‌ الوند</t>
  </si>
  <si>
    <t>پتروشیمی پارس</t>
  </si>
  <si>
    <t>ح.سرمایه گذاری خوارزمی</t>
  </si>
  <si>
    <t>کشت و دام قیام اصفهان</t>
  </si>
  <si>
    <t>توسعه خدمات دریایی وبندری سینا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</si>
  <si>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</si>
  <si>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</si>
  <si>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</si>
  <si>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</si>
  <si>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</si>
  <si>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</si>
  <si>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</si>
  <si>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</si>
  <si>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</si>
  <si>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</si>
  <si>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</si>
  <si>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</si>
  <si>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</si>
  <si>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</si>
  <si>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</si>
  <si>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</si>
  <si>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</si>
  <si>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</si>
  <si>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</si>
  <si>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</si>
  <si>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1404/11/09</t>
  </si>
  <si>
    <t>1404/12/05</t>
  </si>
  <si>
    <t>1405/02/30</t>
  </si>
  <si>
    <t>1404/12/03</t>
  </si>
  <si>
    <t>1405/02/14</t>
  </si>
  <si>
    <t>1405/02/27</t>
  </si>
  <si>
    <t>1404/10/09</t>
  </si>
  <si>
    <t>1404/10/24</t>
  </si>
  <si>
    <t>1405/01/27</t>
  </si>
  <si>
    <t>1405/02/02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</si>
  <si>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</si>
  <si>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</si>
  <si>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</si>
  <si>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</si>
  <si>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</si>
  <si>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</si>
  <si>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</si>
  <si>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</si>
  <si>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</si>
  <si>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</si>
  <si>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به دستور سازمان بورس و اوراق بهادار 
به جهت اثرات جنگ تحمیلی</t>
  </si>
  <si>
    <t>موسسه اعتباری ملل</t>
  </si>
  <si>
    <t xml:space="preserve">بانک سامان </t>
  </si>
  <si>
    <t>بانک گردشگری</t>
  </si>
  <si>
    <t xml:space="preserve">بانک صادرات </t>
  </si>
  <si>
    <t>بانک دی</t>
  </si>
  <si>
    <t>درآمد حاصل از سرمایه گذاری در گواهی سپرده کالایی</t>
  </si>
  <si>
    <t>سرمایه‌گذاری در گواهی سپرده کالایی</t>
  </si>
  <si>
    <t>2-3</t>
  </si>
  <si>
    <t>2-4</t>
  </si>
  <si>
    <t>=2-1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</si>
</sst>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2"/>
      <color rgb="FF1E90FF"/>
      <name val="B Nazanin"/>
      <charset val="17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5" fillId="0" borderId="2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9" fontId="5" fillId="0" borderId="0" xfId="0" applyNumberFormat="1" applyFont="1" applyFill="1" applyBorder="1" applyAlignment="1">
      <alignment horizontal="center" vertical="top"/>
    </xf>
    <xf numFmtId="9" fontId="5" fillId="0" borderId="4" xfId="0" applyNumberFormat="1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7" fontId="5" fillId="0" borderId="6" xfId="0" applyNumberFormat="1" applyFont="1" applyBorder="1" applyAlignment="1">
      <alignment horizontal="center" vertical="center"/>
    </xf>
    <xf numFmtId="37" fontId="5" fillId="0" borderId="6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right" vertical="center"/>
    </xf>
    <xf numFmtId="49" fontId="7" fillId="0" borderId="0" xfId="0" applyNumberFormat="1" applyFont="1" applyFill="1" applyAlignment="1">
      <alignment horizontal="right" vertical="center"/>
    </xf>
    <xf numFmtId="37" fontId="5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1971675</xdr:colOff>
      <xdr:row>11</xdr:row>
      <xdr:rowOff>133350</xdr:rowOff>
    </xdr:from>
    <xdr:to>
      <xdr:col>2</xdr:col>
      <xdr:colOff>1097213</xdr:colOff>
      <xdr:row>19</xdr:row>
      <xdr:rowOff>2387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C81043-C7BD-072C-39AD-3CE65E1F6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808387" y="1428750"/>
          <a:ext cx="3621338" cy="11644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3;&#1575;&#1585;&#1705;%20&#1589;&#1606;&#1583;&#1608;&#1602;%20&#1607;&#1575;\&#1575;&#1602;&#1578;&#1589;&#1575;&#1583;%20&#1576;&#1610;&#1583;&#1575;&#1585;\&#1589;&#1606;&#1583;&#1608;&#1602;%20&#1575;&#1607;&#1585;&#1605;&#1740;\&#1589;&#1608;&#1585;&#1578;%20&#1608;&#1590;&#1593;&#1740;&#1578;%20&#1662;&#1585;&#1578;&#1601;&#1608;&#1740;\1404.12.29%20&#1589;&#1608;&#1585;&#1578;%20&#1608;&#1590;&#1593;&#1740;&#1578;%20&#1662;&#1585;&#1578;&#1601;&#1608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ورت وضعیت"/>
      <sheetName val="سهام"/>
      <sheetName val="اوراق مشتقه"/>
      <sheetName val="واحدهای صندوق"/>
      <sheetName val="اوراق"/>
      <sheetName val="اوراق سپرده کالایی"/>
      <sheetName val="تعدیل قیمت"/>
      <sheetName val="سپرده"/>
      <sheetName val="درآمد"/>
      <sheetName val="درآمد سرمایه گذاری در سهام"/>
      <sheetName val="درآمد سپرده بانکی"/>
      <sheetName val="درآمد سپرده کالایی"/>
      <sheetName val="مبالغ تخصیصی اوراق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2">
          <cell r="F12">
            <v>1983159031276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5"/>
  <sheetViews>
    <sheetView rightToLeft="1" tabSelected="1" view="pageBreakPreview" zoomScale="95" zoomScaleNormal="100" zoomScaleSheetLayoutView="95" workbookViewId="0">
      <selection activeCell="I5" sqref="I5"/>
    </sheetView>
  </sheetViews>
  <sheetFormatPr defaultRowHeight="12.75" x14ac:dyDescent="0.2"/>
  <cols>
    <col min="1" max="1" width="32.85546875" customWidth="1"/>
    <col min="2" max="2" width="34.5703125" customWidth="1"/>
    <col min="3" max="3" width="45.7109375" customWidth="1"/>
  </cols>
  <sheetData>
    <row r="20" spans="1:3" ht="29.1" customHeight="1" x14ac:dyDescent="0.2">
      <c r="A20" s="81" t="s">
        <v>0</v>
      </c>
      <c r="B20" s="81"/>
      <c r="C20" s="81"/>
    </row>
    <row r="21" spans="1:3" ht="21.75" customHeight="1" x14ac:dyDescent="0.2">
      <c r="A21" s="81" t="s">
        <v>1</v>
      </c>
      <c r="B21" s="81"/>
      <c r="C21" s="81"/>
    </row>
    <row r="22" spans="1:3" ht="21.75" customHeight="1" x14ac:dyDescent="0.2">
      <c r="A22" s="81" t="s">
        <v>2</v>
      </c>
      <c r="B22" s="81"/>
      <c r="C22" s="81"/>
    </row>
    <row r="23" spans="1:3" ht="7.35" customHeight="1" x14ac:dyDescent="0.2"/>
    <row r="24" spans="1:3" ht="123.6" customHeight="1" x14ac:dyDescent="0.2">
      <c r="B24" s="82"/>
    </row>
    <row r="25" spans="1:3" ht="123.6" customHeight="1" x14ac:dyDescent="0.2">
      <c r="B25" s="82"/>
    </row>
  </sheetData>
  <mergeCells count="4">
    <mergeCell ref="A20:C20"/>
    <mergeCell ref="A21:C21"/>
    <mergeCell ref="A22:C22"/>
    <mergeCell ref="B24:B2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workbookViewId="0">
      <selection activeCell="B13" sqref="B13"/>
    </sheetView>
  </sheetViews>
  <sheetFormatPr defaultRowHeight="18.75" x14ac:dyDescent="0.45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8" customWidth="1"/>
    <col min="8" max="8" width="9.140625" style="8"/>
  </cols>
  <sheetData>
    <row r="1" spans="1:6" ht="21" x14ac:dyDescent="0.45">
      <c r="A1" s="92" t="s">
        <v>0</v>
      </c>
      <c r="B1" s="92"/>
      <c r="C1" s="92"/>
      <c r="D1" s="92"/>
      <c r="E1" s="92"/>
      <c r="F1" s="92"/>
    </row>
    <row r="2" spans="1:6" ht="21" x14ac:dyDescent="0.45">
      <c r="A2" s="92" t="s">
        <v>111</v>
      </c>
      <c r="B2" s="92"/>
      <c r="C2" s="92"/>
      <c r="D2" s="92"/>
      <c r="E2" s="92"/>
      <c r="F2" s="92"/>
    </row>
    <row r="3" spans="1:6" ht="21" x14ac:dyDescent="0.45">
      <c r="A3" s="92" t="s">
        <v>2</v>
      </c>
      <c r="B3" s="92"/>
      <c r="C3" s="92"/>
      <c r="D3" s="92"/>
      <c r="E3" s="92"/>
      <c r="F3" s="92"/>
    </row>
    <row r="5" spans="1:6" ht="21" x14ac:dyDescent="0.45">
      <c r="A5" s="78" t="s">
        <v>162</v>
      </c>
      <c r="B5" s="93" t="s">
        <v>122</v>
      </c>
      <c r="C5" s="93"/>
      <c r="D5" s="93"/>
      <c r="E5" s="93"/>
      <c r="F5" s="93"/>
    </row>
    <row r="6" spans="1:6" ht="21" x14ac:dyDescent="0.45">
      <c r="A6" s="10"/>
      <c r="B6" s="10"/>
      <c r="C6" s="10"/>
      <c r="D6" s="2" t="s">
        <v>125</v>
      </c>
      <c r="E6" s="10"/>
      <c r="F6" s="2" t="s">
        <v>9</v>
      </c>
    </row>
    <row r="7" spans="1:6" ht="21" x14ac:dyDescent="0.45">
      <c r="A7" s="89" t="s">
        <v>122</v>
      </c>
      <c r="B7" s="89"/>
      <c r="C7" s="10"/>
      <c r="D7" s="3" t="s">
        <v>108</v>
      </c>
      <c r="E7" s="10"/>
      <c r="F7" s="3" t="s">
        <v>108</v>
      </c>
    </row>
    <row r="8" spans="1:6" x14ac:dyDescent="0.45">
      <c r="A8" s="102" t="s">
        <v>122</v>
      </c>
      <c r="B8" s="102"/>
      <c r="C8" s="10"/>
      <c r="D8" s="12">
        <v>0</v>
      </c>
      <c r="E8" s="10"/>
      <c r="F8" s="12">
        <v>23595756719</v>
      </c>
    </row>
    <row r="9" spans="1:6" x14ac:dyDescent="0.45">
      <c r="A9" s="103" t="s">
        <v>167</v>
      </c>
      <c r="B9" s="103"/>
      <c r="C9" s="10"/>
      <c r="D9" s="14">
        <v>0</v>
      </c>
      <c r="E9" s="10"/>
      <c r="F9" s="14">
        <v>35235146</v>
      </c>
    </row>
    <row r="10" spans="1:6" x14ac:dyDescent="0.45">
      <c r="A10" s="104" t="s">
        <v>168</v>
      </c>
      <c r="B10" s="104"/>
      <c r="C10" s="10"/>
      <c r="D10" s="16">
        <v>7079700110</v>
      </c>
      <c r="E10" s="10"/>
      <c r="F10" s="16">
        <v>10090389518</v>
      </c>
    </row>
    <row r="11" spans="1:6" ht="21" x14ac:dyDescent="0.45">
      <c r="A11" s="87" t="s">
        <v>96</v>
      </c>
      <c r="B11" s="87"/>
      <c r="C11" s="10"/>
      <c r="D11" s="18">
        <f>SUM(D8:D10)</f>
        <v>7079700110</v>
      </c>
      <c r="E11" s="10"/>
      <c r="F11" s="18">
        <f>SUM(F8:F10)</f>
        <v>33721381383</v>
      </c>
    </row>
    <row r="12" spans="1:6" x14ac:dyDescent="0.45">
      <c r="A12" s="10"/>
      <c r="B12" s="10"/>
      <c r="C12" s="10"/>
      <c r="D12" s="10"/>
      <c r="E12" s="10"/>
      <c r="F12" s="10"/>
    </row>
    <row r="13" spans="1:6" x14ac:dyDescent="0.45">
      <c r="A13" s="10"/>
      <c r="B13" s="10"/>
      <c r="C13" s="10"/>
      <c r="D13" s="10"/>
      <c r="E13" s="10"/>
      <c r="F13" s="10"/>
    </row>
    <row r="14" spans="1:6" x14ac:dyDescent="0.45">
      <c r="A14" s="10"/>
      <c r="B14" s="10"/>
      <c r="C14" s="10"/>
      <c r="D14" s="10"/>
      <c r="E14" s="10"/>
      <c r="F14" s="10"/>
    </row>
    <row r="15" spans="1:6" x14ac:dyDescent="0.45">
      <c r="A15" s="10"/>
      <c r="B15" s="10"/>
      <c r="C15" s="10"/>
      <c r="D15" s="10"/>
      <c r="E15" s="10"/>
      <c r="F15" s="1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workbookViewId="0">
      <selection activeCell="A11" sqref="A11"/>
    </sheetView>
  </sheetViews>
  <sheetFormatPr defaultRowHeight="15.75" x14ac:dyDescent="0.4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9" style="7" bestFit="1" customWidth="1"/>
    <col min="10" max="10" width="1.28515625" style="7" customWidth="1"/>
    <col min="11" max="11" width="15" style="7" bestFit="1" customWidth="1"/>
    <col min="12" max="12" width="1.28515625" style="7" customWidth="1"/>
    <col min="13" max="13" width="15.5703125" style="7" customWidth="1"/>
    <col min="14" max="14" width="1.28515625" style="7" customWidth="1"/>
    <col min="15" max="15" width="19" style="7" bestFit="1" customWidth="1"/>
    <col min="16" max="16" width="1.28515625" style="7" customWidth="1"/>
    <col min="17" max="17" width="15" style="7" bestFit="1" customWidth="1"/>
    <col min="18" max="18" width="1.28515625" style="7" customWidth="1"/>
    <col min="19" max="19" width="20" style="7" bestFit="1" customWidth="1"/>
    <col min="20" max="20" width="0.28515625" customWidth="1"/>
  </cols>
  <sheetData>
    <row r="1" spans="1:19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1.75" customHeight="1" x14ac:dyDescent="0.2">
      <c r="A2" s="81" t="s">
        <v>111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4.45" customHeight="1" x14ac:dyDescent="0.4"/>
    <row r="5" spans="1:19" ht="24" x14ac:dyDescent="0.2">
      <c r="A5" s="101" t="s">
        <v>128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14.45" customHeight="1" x14ac:dyDescent="0.4">
      <c r="A6" s="89" t="s">
        <v>97</v>
      </c>
      <c r="B6" s="39"/>
      <c r="C6" s="89" t="s">
        <v>169</v>
      </c>
      <c r="D6" s="89"/>
      <c r="E6" s="89"/>
      <c r="F6" s="89"/>
      <c r="G6" s="89"/>
      <c r="H6" s="39"/>
      <c r="I6" s="89" t="s">
        <v>125</v>
      </c>
      <c r="J6" s="89"/>
      <c r="K6" s="89"/>
      <c r="L6" s="89"/>
      <c r="M6" s="89"/>
      <c r="N6" s="39"/>
      <c r="O6" s="89" t="s">
        <v>126</v>
      </c>
      <c r="P6" s="89"/>
      <c r="Q6" s="89"/>
      <c r="R6" s="89"/>
      <c r="S6" s="89"/>
    </row>
    <row r="7" spans="1:19" ht="41.25" customHeight="1" x14ac:dyDescent="0.4">
      <c r="A7" s="89"/>
      <c r="B7" s="39"/>
      <c r="C7" s="5" t="s">
        <v>170</v>
      </c>
      <c r="D7" s="40"/>
      <c r="E7" s="5" t="s">
        <v>171</v>
      </c>
      <c r="F7" s="40"/>
      <c r="G7" s="5" t="s">
        <v>172</v>
      </c>
      <c r="H7" s="39"/>
      <c r="I7" s="5" t="s">
        <v>173</v>
      </c>
      <c r="J7" s="40"/>
      <c r="K7" s="5" t="s">
        <v>174</v>
      </c>
      <c r="L7" s="40"/>
      <c r="M7" s="5" t="s">
        <v>175</v>
      </c>
      <c r="N7" s="39"/>
      <c r="O7" s="5" t="s">
        <v>173</v>
      </c>
      <c r="P7" s="40"/>
      <c r="Q7" s="5" t="s">
        <v>174</v>
      </c>
      <c r="R7" s="40"/>
      <c r="S7" s="5" t="s">
        <v>175</v>
      </c>
    </row>
    <row r="8" spans="1:19" ht="21.75" customHeight="1" x14ac:dyDescent="0.4">
      <c r="A8" s="33" t="s">
        <v>57</v>
      </c>
      <c r="B8" s="39"/>
      <c r="C8" s="33" t="s">
        <v>176</v>
      </c>
      <c r="D8" s="39"/>
      <c r="E8" s="12">
        <v>350000000</v>
      </c>
      <c r="F8" s="39"/>
      <c r="G8" s="12">
        <v>1500</v>
      </c>
      <c r="H8" s="39"/>
      <c r="I8" s="12">
        <v>0</v>
      </c>
      <c r="J8" s="39"/>
      <c r="K8" s="12">
        <v>0</v>
      </c>
      <c r="L8" s="39"/>
      <c r="M8" s="12">
        <v>0</v>
      </c>
      <c r="N8" s="39"/>
      <c r="O8" s="12">
        <v>525000000000</v>
      </c>
      <c r="P8" s="39"/>
      <c r="Q8" s="12">
        <v>0</v>
      </c>
      <c r="R8" s="39"/>
      <c r="S8" s="12">
        <v>525000000000</v>
      </c>
    </row>
    <row r="9" spans="1:19" ht="21.75" customHeight="1" x14ac:dyDescent="0.4">
      <c r="A9" s="34" t="s">
        <v>139</v>
      </c>
      <c r="B9" s="39"/>
      <c r="C9" s="34" t="s">
        <v>177</v>
      </c>
      <c r="D9" s="39"/>
      <c r="E9" s="14">
        <v>100000000</v>
      </c>
      <c r="F9" s="39"/>
      <c r="G9" s="14">
        <v>180</v>
      </c>
      <c r="H9" s="39"/>
      <c r="I9" s="14">
        <v>0</v>
      </c>
      <c r="J9" s="39"/>
      <c r="K9" s="14">
        <v>0</v>
      </c>
      <c r="L9" s="39"/>
      <c r="M9" s="14">
        <v>0</v>
      </c>
      <c r="N9" s="39"/>
      <c r="O9" s="14">
        <v>18000000000</v>
      </c>
      <c r="P9" s="39"/>
      <c r="Q9" s="14">
        <v>0</v>
      </c>
      <c r="R9" s="39"/>
      <c r="S9" s="14">
        <v>18000000000</v>
      </c>
    </row>
    <row r="10" spans="1:19" ht="21.75" customHeight="1" x14ac:dyDescent="0.4">
      <c r="A10" s="34" t="s">
        <v>36</v>
      </c>
      <c r="B10" s="39"/>
      <c r="C10" s="34" t="s">
        <v>178</v>
      </c>
      <c r="D10" s="39"/>
      <c r="E10" s="14">
        <v>17200000</v>
      </c>
      <c r="F10" s="39"/>
      <c r="G10" s="14">
        <v>1000</v>
      </c>
      <c r="H10" s="39"/>
      <c r="I10" s="14">
        <v>0</v>
      </c>
      <c r="J10" s="39"/>
      <c r="K10" s="14">
        <v>0</v>
      </c>
      <c r="L10" s="39"/>
      <c r="M10" s="14">
        <v>0</v>
      </c>
      <c r="N10" s="39"/>
      <c r="O10" s="14">
        <v>17200000000</v>
      </c>
      <c r="P10" s="39"/>
      <c r="Q10" s="14">
        <v>0</v>
      </c>
      <c r="R10" s="39"/>
      <c r="S10" s="14">
        <v>17200000000</v>
      </c>
    </row>
    <row r="11" spans="1:19" ht="21.75" customHeight="1" x14ac:dyDescent="0.4">
      <c r="A11" s="34" t="s">
        <v>47</v>
      </c>
      <c r="B11" s="39"/>
      <c r="C11" s="34" t="s">
        <v>179</v>
      </c>
      <c r="D11" s="39"/>
      <c r="E11" s="14">
        <v>266515000</v>
      </c>
      <c r="F11" s="39"/>
      <c r="G11" s="14">
        <v>350</v>
      </c>
      <c r="H11" s="39"/>
      <c r="I11" s="14">
        <v>93280250000</v>
      </c>
      <c r="J11" s="39"/>
      <c r="K11" s="14">
        <v>13357031103</v>
      </c>
      <c r="L11" s="39"/>
      <c r="M11" s="14">
        <v>79923218897</v>
      </c>
      <c r="N11" s="39"/>
      <c r="O11" s="14">
        <v>93280250000</v>
      </c>
      <c r="P11" s="39"/>
      <c r="Q11" s="14">
        <v>13357031103</v>
      </c>
      <c r="R11" s="39"/>
      <c r="S11" s="14">
        <v>79923218897</v>
      </c>
    </row>
    <row r="12" spans="1:19" ht="21.75" customHeight="1" x14ac:dyDescent="0.4">
      <c r="A12" s="34" t="s">
        <v>63</v>
      </c>
      <c r="B12" s="39"/>
      <c r="C12" s="34" t="s">
        <v>180</v>
      </c>
      <c r="D12" s="39"/>
      <c r="E12" s="14">
        <v>22000000</v>
      </c>
      <c r="F12" s="39"/>
      <c r="G12" s="14">
        <v>1350</v>
      </c>
      <c r="H12" s="39"/>
      <c r="I12" s="14">
        <v>0</v>
      </c>
      <c r="J12" s="39"/>
      <c r="K12" s="14">
        <v>0</v>
      </c>
      <c r="L12" s="39"/>
      <c r="M12" s="14">
        <v>0</v>
      </c>
      <c r="N12" s="39"/>
      <c r="O12" s="14">
        <v>29700000000</v>
      </c>
      <c r="P12" s="39"/>
      <c r="Q12" s="14">
        <v>0</v>
      </c>
      <c r="R12" s="39"/>
      <c r="S12" s="14">
        <v>29700000000</v>
      </c>
    </row>
    <row r="13" spans="1:19" ht="21.75" customHeight="1" x14ac:dyDescent="0.4">
      <c r="A13" s="34" t="s">
        <v>48</v>
      </c>
      <c r="B13" s="39"/>
      <c r="C13" s="34" t="s">
        <v>7</v>
      </c>
      <c r="D13" s="39"/>
      <c r="E13" s="14">
        <v>198000000</v>
      </c>
      <c r="F13" s="39"/>
      <c r="G13" s="14">
        <v>250</v>
      </c>
      <c r="H13" s="39"/>
      <c r="I13" s="14">
        <v>49500000000</v>
      </c>
      <c r="J13" s="39"/>
      <c r="K13" s="14">
        <v>6302151823</v>
      </c>
      <c r="L13" s="39"/>
      <c r="M13" s="14">
        <v>43197848177</v>
      </c>
      <c r="N13" s="39"/>
      <c r="O13" s="14">
        <v>49500000000</v>
      </c>
      <c r="P13" s="39"/>
      <c r="Q13" s="14">
        <v>6302151823</v>
      </c>
      <c r="R13" s="39"/>
      <c r="S13" s="14">
        <v>43197848177</v>
      </c>
    </row>
    <row r="14" spans="1:19" ht="21.75" customHeight="1" x14ac:dyDescent="0.4">
      <c r="A14" s="34" t="s">
        <v>41</v>
      </c>
      <c r="B14" s="39"/>
      <c r="C14" s="34" t="s">
        <v>179</v>
      </c>
      <c r="D14" s="39"/>
      <c r="E14" s="14">
        <v>42000000</v>
      </c>
      <c r="F14" s="39"/>
      <c r="G14" s="14">
        <v>240</v>
      </c>
      <c r="H14" s="39"/>
      <c r="I14" s="14">
        <v>10080000000</v>
      </c>
      <c r="J14" s="39"/>
      <c r="K14" s="14">
        <v>1443380282</v>
      </c>
      <c r="L14" s="39"/>
      <c r="M14" s="14">
        <v>8636619718</v>
      </c>
      <c r="N14" s="39"/>
      <c r="O14" s="14">
        <v>10080000000</v>
      </c>
      <c r="P14" s="39"/>
      <c r="Q14" s="14">
        <v>1443380282</v>
      </c>
      <c r="R14" s="39"/>
      <c r="S14" s="14">
        <v>8636619718</v>
      </c>
    </row>
    <row r="15" spans="1:19" ht="21.75" customHeight="1" x14ac:dyDescent="0.4">
      <c r="A15" s="34" t="s">
        <v>91</v>
      </c>
      <c r="B15" s="39"/>
      <c r="C15" s="34" t="s">
        <v>7</v>
      </c>
      <c r="D15" s="39"/>
      <c r="E15" s="14">
        <v>52000000</v>
      </c>
      <c r="F15" s="39"/>
      <c r="G15" s="14">
        <v>580</v>
      </c>
      <c r="H15" s="39"/>
      <c r="I15" s="14">
        <v>30160000000</v>
      </c>
      <c r="J15" s="39"/>
      <c r="K15" s="14">
        <v>3839856545</v>
      </c>
      <c r="L15" s="39"/>
      <c r="M15" s="14">
        <v>26320143455</v>
      </c>
      <c r="N15" s="39"/>
      <c r="O15" s="14">
        <v>30160000000</v>
      </c>
      <c r="P15" s="39"/>
      <c r="Q15" s="14">
        <v>3839856545</v>
      </c>
      <c r="R15" s="39"/>
      <c r="S15" s="14">
        <v>26320143455</v>
      </c>
    </row>
    <row r="16" spans="1:19" ht="21.75" customHeight="1" x14ac:dyDescent="0.4">
      <c r="A16" s="34" t="s">
        <v>58</v>
      </c>
      <c r="B16" s="39"/>
      <c r="C16" s="34" t="s">
        <v>181</v>
      </c>
      <c r="D16" s="39"/>
      <c r="E16" s="14">
        <v>250000000</v>
      </c>
      <c r="F16" s="39"/>
      <c r="G16" s="14">
        <v>740</v>
      </c>
      <c r="H16" s="39"/>
      <c r="I16" s="14">
        <v>185000000000</v>
      </c>
      <c r="J16" s="39"/>
      <c r="K16" s="14">
        <v>24988151659</v>
      </c>
      <c r="L16" s="39"/>
      <c r="M16" s="14">
        <v>160011848341</v>
      </c>
      <c r="N16" s="39"/>
      <c r="O16" s="14">
        <v>185000000000</v>
      </c>
      <c r="P16" s="39"/>
      <c r="Q16" s="14">
        <v>24988151659</v>
      </c>
      <c r="R16" s="39"/>
      <c r="S16" s="14">
        <v>160011848341</v>
      </c>
    </row>
    <row r="17" spans="1:19" ht="21.75" customHeight="1" x14ac:dyDescent="0.4">
      <c r="A17" s="34" t="s">
        <v>33</v>
      </c>
      <c r="B17" s="39"/>
      <c r="C17" s="34" t="s">
        <v>182</v>
      </c>
      <c r="D17" s="39"/>
      <c r="E17" s="14">
        <v>3000000</v>
      </c>
      <c r="F17" s="39"/>
      <c r="G17" s="14">
        <v>33000</v>
      </c>
      <c r="H17" s="39"/>
      <c r="I17" s="14">
        <v>99000000000</v>
      </c>
      <c r="J17" s="39"/>
      <c r="K17" s="14">
        <v>14026455026</v>
      </c>
      <c r="L17" s="39"/>
      <c r="M17" s="14">
        <v>84973544974</v>
      </c>
      <c r="N17" s="39"/>
      <c r="O17" s="14">
        <v>99000000000</v>
      </c>
      <c r="P17" s="39"/>
      <c r="Q17" s="14">
        <v>14026455026</v>
      </c>
      <c r="R17" s="39"/>
      <c r="S17" s="14">
        <v>84973544974</v>
      </c>
    </row>
    <row r="18" spans="1:19" ht="21.75" customHeight="1" x14ac:dyDescent="0.4">
      <c r="A18" s="34" t="s">
        <v>38</v>
      </c>
      <c r="B18" s="39"/>
      <c r="C18" s="34" t="s">
        <v>183</v>
      </c>
      <c r="D18" s="39"/>
      <c r="E18" s="14">
        <v>37000000</v>
      </c>
      <c r="F18" s="39"/>
      <c r="G18" s="14">
        <v>2260</v>
      </c>
      <c r="H18" s="39"/>
      <c r="I18" s="14">
        <v>0</v>
      </c>
      <c r="J18" s="39"/>
      <c r="K18" s="14">
        <v>0</v>
      </c>
      <c r="L18" s="39"/>
      <c r="M18" s="14">
        <v>0</v>
      </c>
      <c r="N18" s="39"/>
      <c r="O18" s="14">
        <v>83620000000</v>
      </c>
      <c r="P18" s="39"/>
      <c r="Q18" s="14">
        <v>0</v>
      </c>
      <c r="R18" s="39"/>
      <c r="S18" s="14">
        <v>83620000000</v>
      </c>
    </row>
    <row r="19" spans="1:19" ht="21.75" customHeight="1" x14ac:dyDescent="0.4">
      <c r="A19" s="34" t="s">
        <v>24</v>
      </c>
      <c r="B19" s="39"/>
      <c r="C19" s="34" t="s">
        <v>184</v>
      </c>
      <c r="D19" s="39"/>
      <c r="E19" s="14">
        <v>50000000</v>
      </c>
      <c r="F19" s="39"/>
      <c r="G19" s="14">
        <v>340</v>
      </c>
      <c r="H19" s="39"/>
      <c r="I19" s="14">
        <v>0</v>
      </c>
      <c r="J19" s="39"/>
      <c r="K19" s="14">
        <v>0</v>
      </c>
      <c r="L19" s="39"/>
      <c r="M19" s="14">
        <v>0</v>
      </c>
      <c r="N19" s="39"/>
      <c r="O19" s="14">
        <v>17000000000</v>
      </c>
      <c r="P19" s="39"/>
      <c r="Q19" s="14">
        <v>0</v>
      </c>
      <c r="R19" s="39"/>
      <c r="S19" s="14">
        <v>17000000000</v>
      </c>
    </row>
    <row r="20" spans="1:19" ht="21.75" customHeight="1" x14ac:dyDescent="0.4">
      <c r="A20" s="34" t="s">
        <v>83</v>
      </c>
      <c r="B20" s="39"/>
      <c r="C20" s="34" t="s">
        <v>185</v>
      </c>
      <c r="D20" s="39"/>
      <c r="E20" s="14">
        <v>35000000</v>
      </c>
      <c r="F20" s="39"/>
      <c r="G20" s="14">
        <v>598</v>
      </c>
      <c r="H20" s="39"/>
      <c r="I20" s="14">
        <v>0</v>
      </c>
      <c r="J20" s="39"/>
      <c r="K20" s="14">
        <v>0</v>
      </c>
      <c r="L20" s="39"/>
      <c r="M20" s="14">
        <v>0</v>
      </c>
      <c r="N20" s="39"/>
      <c r="O20" s="14">
        <v>20930000000</v>
      </c>
      <c r="P20" s="39"/>
      <c r="Q20" s="14">
        <v>156512576</v>
      </c>
      <c r="R20" s="39"/>
      <c r="S20" s="14">
        <v>20773487424</v>
      </c>
    </row>
    <row r="21" spans="1:19" ht="21.75" customHeight="1" x14ac:dyDescent="0.4">
      <c r="A21" s="34" t="s">
        <v>40</v>
      </c>
      <c r="B21" s="39"/>
      <c r="C21" s="34" t="s">
        <v>186</v>
      </c>
      <c r="D21" s="39"/>
      <c r="E21" s="14">
        <v>40000000</v>
      </c>
      <c r="F21" s="39"/>
      <c r="G21" s="14">
        <v>750</v>
      </c>
      <c r="H21" s="39"/>
      <c r="I21" s="14">
        <v>30000000000</v>
      </c>
      <c r="J21" s="39"/>
      <c r="K21" s="14">
        <v>0</v>
      </c>
      <c r="L21" s="39"/>
      <c r="M21" s="14">
        <v>30000000000</v>
      </c>
      <c r="N21" s="39"/>
      <c r="O21" s="14">
        <v>30000000000</v>
      </c>
      <c r="P21" s="39"/>
      <c r="Q21" s="14">
        <v>0</v>
      </c>
      <c r="R21" s="39"/>
      <c r="S21" s="14">
        <v>30000000000</v>
      </c>
    </row>
    <row r="22" spans="1:19" ht="21.75" customHeight="1" x14ac:dyDescent="0.4">
      <c r="A22" s="35" t="s">
        <v>88</v>
      </c>
      <c r="B22" s="39"/>
      <c r="C22" s="35" t="s">
        <v>187</v>
      </c>
      <c r="D22" s="39"/>
      <c r="E22" s="16">
        <v>360000</v>
      </c>
      <c r="F22" s="39"/>
      <c r="G22" s="16">
        <v>1000</v>
      </c>
      <c r="H22" s="39"/>
      <c r="I22" s="16">
        <v>0</v>
      </c>
      <c r="J22" s="39"/>
      <c r="K22" s="16">
        <v>0</v>
      </c>
      <c r="L22" s="39"/>
      <c r="M22" s="16">
        <v>0</v>
      </c>
      <c r="N22" s="39"/>
      <c r="O22" s="16">
        <v>360000000</v>
      </c>
      <c r="P22" s="39"/>
      <c r="Q22" s="16">
        <v>45645933</v>
      </c>
      <c r="R22" s="39"/>
      <c r="S22" s="16">
        <v>314354067</v>
      </c>
    </row>
    <row r="23" spans="1:19" ht="21.75" customHeight="1" x14ac:dyDescent="0.4">
      <c r="A23" s="4" t="s">
        <v>96</v>
      </c>
      <c r="B23" s="39"/>
      <c r="C23" s="18"/>
      <c r="D23" s="39"/>
      <c r="E23" s="18"/>
      <c r="F23" s="39"/>
      <c r="G23" s="18"/>
      <c r="H23" s="39"/>
      <c r="I23" s="18">
        <f>SUM(I8:I22)</f>
        <v>497020250000</v>
      </c>
      <c r="J23" s="39"/>
      <c r="K23" s="18">
        <f>SUM(K8:K22)</f>
        <v>63957026438</v>
      </c>
      <c r="L23" s="39"/>
      <c r="M23" s="18">
        <f>SUM(M8:M22)</f>
        <v>433063223562</v>
      </c>
      <c r="N23" s="39"/>
      <c r="O23" s="18">
        <f>SUM(O8:O22)</f>
        <v>1208830250000</v>
      </c>
      <c r="P23" s="39"/>
      <c r="Q23" s="18">
        <f>SUM(Q8:Q22)</f>
        <v>64159184947</v>
      </c>
      <c r="R23" s="39"/>
      <c r="S23" s="18">
        <f>SUM(S8:S22)</f>
        <v>1144671065053</v>
      </c>
    </row>
    <row r="24" spans="1:19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19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19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19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19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19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19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20"/>
  <sheetViews>
    <sheetView rightToLeft="1" workbookViewId="0">
      <selection activeCell="A17" sqref="A17"/>
    </sheetView>
  </sheetViews>
  <sheetFormatPr defaultRowHeight="18.75" x14ac:dyDescent="0.45"/>
  <cols>
    <col min="1" max="1" width="39" style="8" customWidth="1"/>
    <col min="2" max="2" width="1.28515625" style="8" customWidth="1"/>
    <col min="3" max="3" width="18.85546875" style="8" customWidth="1"/>
    <col min="4" max="4" width="1.28515625" style="8" customWidth="1"/>
    <col min="5" max="5" width="13.5703125" style="8" bestFit="1" customWidth="1"/>
    <col min="6" max="6" width="1.28515625" style="8" customWidth="1"/>
    <col min="7" max="7" width="15.5703125" style="8" bestFit="1" customWidth="1"/>
    <col min="8" max="8" width="1.28515625" style="8" customWidth="1"/>
    <col min="9" max="9" width="16.7109375" style="8" bestFit="1" customWidth="1"/>
    <col min="10" max="10" width="1.28515625" style="8" customWidth="1"/>
    <col min="11" max="11" width="16.7109375" style="8" customWidth="1"/>
    <col min="12" max="12" width="1.28515625" style="8" customWidth="1"/>
    <col min="13" max="13" width="21.140625" style="8" customWidth="1"/>
    <col min="14" max="14" width="0.28515625" style="8" customWidth="1"/>
    <col min="15" max="18" width="9.140625" style="8"/>
  </cols>
  <sheetData>
    <row r="1" spans="1:14" ht="29.1" customHeight="1" x14ac:dyDescent="0.4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21.75" customHeight="1" x14ac:dyDescent="0.45">
      <c r="A2" s="92" t="s">
        <v>111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1.75" customHeight="1" x14ac:dyDescent="0.4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4" ht="14.45" customHeight="1" x14ac:dyDescent="0.45"/>
    <row r="5" spans="1:14" ht="21" x14ac:dyDescent="0.45">
      <c r="A5" s="93" t="s">
        <v>190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4" ht="14.45" customHeight="1" x14ac:dyDescent="0.45">
      <c r="A6" s="89" t="s">
        <v>114</v>
      </c>
      <c r="B6" s="10"/>
      <c r="C6" s="89" t="s">
        <v>125</v>
      </c>
      <c r="D6" s="89"/>
      <c r="E6" s="89"/>
      <c r="F6" s="89"/>
      <c r="G6" s="89"/>
      <c r="H6" s="10"/>
      <c r="I6" s="89" t="s">
        <v>126</v>
      </c>
      <c r="J6" s="89"/>
      <c r="K6" s="89"/>
      <c r="L6" s="89"/>
      <c r="M6" s="89"/>
    </row>
    <row r="7" spans="1:14" ht="29.1" customHeight="1" x14ac:dyDescent="0.45">
      <c r="A7" s="89"/>
      <c r="B7" s="10"/>
      <c r="C7" s="5" t="s">
        <v>188</v>
      </c>
      <c r="D7" s="11"/>
      <c r="E7" s="5" t="s">
        <v>174</v>
      </c>
      <c r="F7" s="11"/>
      <c r="G7" s="5" t="s">
        <v>189</v>
      </c>
      <c r="H7" s="10"/>
      <c r="I7" s="5" t="s">
        <v>188</v>
      </c>
      <c r="J7" s="11"/>
      <c r="K7" s="5" t="s">
        <v>174</v>
      </c>
      <c r="L7" s="11"/>
      <c r="M7" s="5" t="s">
        <v>189</v>
      </c>
    </row>
    <row r="8" spans="1:14" ht="21.75" customHeight="1" x14ac:dyDescent="0.45">
      <c r="A8" s="33" t="s">
        <v>198</v>
      </c>
      <c r="B8" s="10"/>
      <c r="C8" s="53">
        <v>57298</v>
      </c>
      <c r="D8" s="79"/>
      <c r="E8" s="53">
        <v>0</v>
      </c>
      <c r="F8" s="79"/>
      <c r="G8" s="53">
        <v>57298</v>
      </c>
      <c r="H8" s="79"/>
      <c r="I8" s="53">
        <v>275246</v>
      </c>
      <c r="J8" s="79"/>
      <c r="K8" s="53">
        <v>0</v>
      </c>
      <c r="L8" s="79"/>
      <c r="M8" s="53">
        <v>275246</v>
      </c>
    </row>
    <row r="9" spans="1:14" ht="21.75" customHeight="1" x14ac:dyDescent="0.45">
      <c r="A9" s="34" t="s">
        <v>94</v>
      </c>
      <c r="B9" s="10"/>
      <c r="C9" s="54">
        <v>27182</v>
      </c>
      <c r="D9" s="79"/>
      <c r="E9" s="54">
        <v>0</v>
      </c>
      <c r="F9" s="79"/>
      <c r="G9" s="54">
        <v>27182</v>
      </c>
      <c r="H9" s="79"/>
      <c r="I9" s="54">
        <v>146568</v>
      </c>
      <c r="J9" s="79"/>
      <c r="K9" s="54">
        <v>0</v>
      </c>
      <c r="L9" s="79"/>
      <c r="M9" s="54">
        <v>146568</v>
      </c>
    </row>
    <row r="10" spans="1:14" ht="21.75" customHeight="1" x14ac:dyDescent="0.45">
      <c r="A10" s="34" t="s">
        <v>20</v>
      </c>
      <c r="B10" s="10"/>
      <c r="C10" s="54">
        <v>367904</v>
      </c>
      <c r="D10" s="79"/>
      <c r="E10" s="54">
        <v>0</v>
      </c>
      <c r="F10" s="79"/>
      <c r="G10" s="54">
        <v>367904</v>
      </c>
      <c r="H10" s="79"/>
      <c r="I10" s="54">
        <v>3537109</v>
      </c>
      <c r="J10" s="79"/>
      <c r="K10" s="54">
        <v>0</v>
      </c>
      <c r="L10" s="79"/>
      <c r="M10" s="54">
        <v>3537109</v>
      </c>
    </row>
    <row r="11" spans="1:14" ht="21.75" customHeight="1" x14ac:dyDescent="0.45">
      <c r="A11" s="34" t="s">
        <v>199</v>
      </c>
      <c r="B11" s="10"/>
      <c r="C11" s="54">
        <v>15342</v>
      </c>
      <c r="D11" s="79">
        <v>0</v>
      </c>
      <c r="E11" s="54">
        <v>0</v>
      </c>
      <c r="F11" s="79">
        <v>0</v>
      </c>
      <c r="G11" s="54">
        <v>15342</v>
      </c>
      <c r="H11" s="79">
        <v>0</v>
      </c>
      <c r="I11" s="54">
        <v>104450</v>
      </c>
      <c r="J11" s="79">
        <v>0</v>
      </c>
      <c r="K11" s="54">
        <v>0</v>
      </c>
      <c r="L11" s="79">
        <v>0</v>
      </c>
      <c r="M11" s="54">
        <v>104450</v>
      </c>
    </row>
    <row r="12" spans="1:14" ht="21.75" customHeight="1" x14ac:dyDescent="0.45">
      <c r="A12" s="34" t="s">
        <v>200</v>
      </c>
      <c r="B12" s="10"/>
      <c r="C12" s="54">
        <v>396454</v>
      </c>
      <c r="D12" s="79"/>
      <c r="E12" s="54">
        <v>0</v>
      </c>
      <c r="F12" s="79"/>
      <c r="G12" s="54">
        <v>396454</v>
      </c>
      <c r="H12" s="79"/>
      <c r="I12" s="54">
        <v>1921855</v>
      </c>
      <c r="J12" s="79"/>
      <c r="K12" s="54">
        <v>0</v>
      </c>
      <c r="L12" s="79"/>
      <c r="M12" s="54">
        <v>1921855</v>
      </c>
    </row>
    <row r="13" spans="1:14" ht="21.75" customHeight="1" x14ac:dyDescent="0.45">
      <c r="A13" s="34" t="s">
        <v>202</v>
      </c>
      <c r="B13" s="10"/>
      <c r="C13" s="54">
        <v>1276045</v>
      </c>
      <c r="D13" s="79"/>
      <c r="E13" s="54">
        <v>0</v>
      </c>
      <c r="F13" s="79"/>
      <c r="G13" s="54">
        <v>1276045</v>
      </c>
      <c r="H13" s="79"/>
      <c r="I13" s="54">
        <v>7370905</v>
      </c>
      <c r="J13" s="79"/>
      <c r="K13" s="54">
        <v>0</v>
      </c>
      <c r="L13" s="79"/>
      <c r="M13" s="54">
        <v>7370905</v>
      </c>
    </row>
    <row r="14" spans="1:14" ht="21.75" customHeight="1" x14ac:dyDescent="0.45">
      <c r="A14" s="34" t="s">
        <v>201</v>
      </c>
      <c r="B14" s="10"/>
      <c r="C14" s="54">
        <v>22621572590</v>
      </c>
      <c r="D14" s="79">
        <v>0</v>
      </c>
      <c r="E14" s="54">
        <v>-139342456</v>
      </c>
      <c r="F14" s="79">
        <v>0</v>
      </c>
      <c r="G14" s="54">
        <v>22760915046</v>
      </c>
      <c r="H14" s="79">
        <v>0</v>
      </c>
      <c r="I14" s="54">
        <v>188219923383</v>
      </c>
      <c r="J14" s="79">
        <v>0</v>
      </c>
      <c r="K14" s="54">
        <v>16138578</v>
      </c>
      <c r="L14" s="79">
        <v>0</v>
      </c>
      <c r="M14" s="54">
        <v>188203784805</v>
      </c>
      <c r="N14" s="8">
        <v>0</v>
      </c>
    </row>
    <row r="15" spans="1:14" ht="21.75" customHeight="1" thickBot="1" x14ac:dyDescent="0.5">
      <c r="A15" s="4" t="s">
        <v>96</v>
      </c>
      <c r="B15" s="10"/>
      <c r="C15" s="56">
        <f>SUM(C8:C14)</f>
        <v>22623712815</v>
      </c>
      <c r="D15" s="79"/>
      <c r="E15" s="56">
        <f>SUM(E8:E14)</f>
        <v>-139342456</v>
      </c>
      <c r="F15" s="79"/>
      <c r="G15" s="56">
        <f>SUM(G8:G14)</f>
        <v>22763055271</v>
      </c>
      <c r="H15" s="79"/>
      <c r="I15" s="56">
        <f>SUM(I8:I14)</f>
        <v>188233279516</v>
      </c>
      <c r="J15" s="79"/>
      <c r="K15" s="56">
        <f>SUM(K8:K14)</f>
        <v>16138578</v>
      </c>
      <c r="L15" s="79"/>
      <c r="M15" s="56">
        <f>SUM(M8:M14)</f>
        <v>188217140938</v>
      </c>
    </row>
    <row r="16" spans="1:14" x14ac:dyDescent="0.4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4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4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4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72"/>
  <sheetViews>
    <sheetView rightToLeft="1" workbookViewId="0">
      <selection activeCell="C9" sqref="C9"/>
    </sheetView>
  </sheetViews>
  <sheetFormatPr defaultRowHeight="15.75" x14ac:dyDescent="0.4"/>
  <cols>
    <col min="1" max="1" width="40.28515625" style="7" customWidth="1"/>
    <col min="2" max="2" width="1.28515625" style="7" customWidth="1"/>
    <col min="3" max="3" width="15.42578125" style="7" customWidth="1"/>
    <col min="4" max="4" width="1.28515625" style="7" customWidth="1"/>
    <col min="5" max="5" width="21.140625" style="7" customWidth="1"/>
    <col min="6" max="6" width="1.28515625" style="7" customWidth="1"/>
    <col min="7" max="7" width="20.7109375" style="7" customWidth="1"/>
    <col min="8" max="8" width="1.28515625" style="7" customWidth="1"/>
    <col min="9" max="9" width="19" style="7" customWidth="1"/>
    <col min="10" max="10" width="1.28515625" style="7" customWidth="1"/>
    <col min="11" max="11" width="16.140625" style="7" customWidth="1"/>
    <col min="12" max="12" width="1.28515625" style="7" customWidth="1"/>
    <col min="13" max="13" width="20.5703125" style="7" customWidth="1"/>
    <col min="14" max="14" width="1.28515625" style="7" customWidth="1"/>
    <col min="15" max="15" width="20" style="7" customWidth="1"/>
    <col min="16" max="16" width="1.28515625" style="7" customWidth="1"/>
    <col min="17" max="17" width="19.85546875" style="7" customWidth="1"/>
    <col min="18" max="18" width="1.28515625" style="7" customWidth="1"/>
    <col min="19" max="19" width="0.28515625" style="7" customWidth="1"/>
    <col min="20" max="20" width="9.140625" style="7"/>
  </cols>
  <sheetData>
    <row r="1" spans="1:18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4">
      <c r="A2" s="81" t="s">
        <v>111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4"/>
    <row r="5" spans="1:18" ht="24" x14ac:dyDescent="0.4">
      <c r="A5" s="101" t="s">
        <v>191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21" x14ac:dyDescent="0.4">
      <c r="A6" s="89" t="s">
        <v>114</v>
      </c>
      <c r="B6" s="39"/>
      <c r="C6" s="89" t="s">
        <v>125</v>
      </c>
      <c r="D6" s="89"/>
      <c r="E6" s="89"/>
      <c r="F6" s="89"/>
      <c r="G6" s="89"/>
      <c r="H6" s="89"/>
      <c r="I6" s="89"/>
      <c r="J6" s="39"/>
      <c r="K6" s="89" t="s">
        <v>126</v>
      </c>
      <c r="L6" s="89"/>
      <c r="M6" s="89"/>
      <c r="N6" s="89"/>
      <c r="O6" s="89"/>
      <c r="P6" s="89"/>
      <c r="Q6" s="89"/>
      <c r="R6" s="89"/>
    </row>
    <row r="7" spans="1:18" ht="42" x14ac:dyDescent="0.4">
      <c r="A7" s="89"/>
      <c r="B7" s="39"/>
      <c r="C7" s="5" t="s">
        <v>13</v>
      </c>
      <c r="D7" s="40"/>
      <c r="E7" s="5" t="s">
        <v>192</v>
      </c>
      <c r="F7" s="40"/>
      <c r="G7" s="5" t="s">
        <v>193</v>
      </c>
      <c r="H7" s="40"/>
      <c r="I7" s="5" t="s">
        <v>194</v>
      </c>
      <c r="J7" s="39"/>
      <c r="K7" s="5" t="s">
        <v>13</v>
      </c>
      <c r="L7" s="40"/>
      <c r="M7" s="5" t="s">
        <v>192</v>
      </c>
      <c r="N7" s="40"/>
      <c r="O7" s="5" t="s">
        <v>193</v>
      </c>
      <c r="P7" s="40"/>
      <c r="Q7" s="111" t="s">
        <v>194</v>
      </c>
      <c r="R7" s="111"/>
    </row>
    <row r="8" spans="1:18" ht="21.75" customHeight="1" x14ac:dyDescent="0.4">
      <c r="A8" s="33" t="s">
        <v>51</v>
      </c>
      <c r="B8" s="39"/>
      <c r="C8" s="53">
        <v>5001000</v>
      </c>
      <c r="D8" s="80"/>
      <c r="E8" s="53">
        <v>145044970365</v>
      </c>
      <c r="F8" s="80"/>
      <c r="G8" s="53">
        <v>191886350311</v>
      </c>
      <c r="H8" s="80"/>
      <c r="I8" s="53">
        <v>-46841379946</v>
      </c>
      <c r="J8" s="80"/>
      <c r="K8" s="53">
        <v>17737984</v>
      </c>
      <c r="L8" s="80"/>
      <c r="M8" s="53">
        <v>638048428549</v>
      </c>
      <c r="N8" s="80"/>
      <c r="O8" s="53">
        <v>680618193606</v>
      </c>
      <c r="P8" s="80"/>
      <c r="Q8" s="110">
        <v>-42569765057</v>
      </c>
      <c r="R8" s="110"/>
    </row>
    <row r="9" spans="1:18" ht="21.75" customHeight="1" x14ac:dyDescent="0.4">
      <c r="A9" s="34" t="s">
        <v>64</v>
      </c>
      <c r="B9" s="39"/>
      <c r="C9" s="54">
        <v>2914016</v>
      </c>
      <c r="D9" s="80"/>
      <c r="E9" s="54">
        <v>74673493783</v>
      </c>
      <c r="F9" s="80"/>
      <c r="G9" s="54">
        <v>102329854131</v>
      </c>
      <c r="H9" s="80"/>
      <c r="I9" s="54">
        <v>-27656360348</v>
      </c>
      <c r="J9" s="80"/>
      <c r="K9" s="54">
        <v>8500000</v>
      </c>
      <c r="L9" s="80"/>
      <c r="M9" s="54">
        <v>237329415929</v>
      </c>
      <c r="N9" s="80"/>
      <c r="O9" s="54">
        <v>298489700050</v>
      </c>
      <c r="P9" s="80"/>
      <c r="Q9" s="109">
        <v>-61160284121</v>
      </c>
      <c r="R9" s="109"/>
    </row>
    <row r="10" spans="1:18" ht="21.75" customHeight="1" x14ac:dyDescent="0.4">
      <c r="A10" s="34" t="s">
        <v>19</v>
      </c>
      <c r="B10" s="39"/>
      <c r="C10" s="54">
        <v>10000000</v>
      </c>
      <c r="D10" s="80"/>
      <c r="E10" s="54">
        <v>56857071000</v>
      </c>
      <c r="F10" s="80"/>
      <c r="G10" s="54">
        <v>61042860300</v>
      </c>
      <c r="H10" s="80"/>
      <c r="I10" s="54">
        <v>-4185789300</v>
      </c>
      <c r="J10" s="80"/>
      <c r="K10" s="54">
        <v>10000000</v>
      </c>
      <c r="L10" s="80"/>
      <c r="M10" s="54">
        <v>56857071000</v>
      </c>
      <c r="N10" s="80"/>
      <c r="O10" s="54">
        <v>61042860300</v>
      </c>
      <c r="P10" s="80"/>
      <c r="Q10" s="109">
        <v>-4185789300</v>
      </c>
      <c r="R10" s="109"/>
    </row>
    <row r="11" spans="1:18" ht="21.75" customHeight="1" x14ac:dyDescent="0.4">
      <c r="A11" s="34" t="s">
        <v>54</v>
      </c>
      <c r="B11" s="39"/>
      <c r="C11" s="54">
        <v>7200000</v>
      </c>
      <c r="D11" s="80"/>
      <c r="E11" s="54">
        <v>69343298823</v>
      </c>
      <c r="F11" s="80"/>
      <c r="G11" s="54">
        <v>71345165030</v>
      </c>
      <c r="H11" s="80"/>
      <c r="I11" s="54">
        <v>-2001866207</v>
      </c>
      <c r="J11" s="80"/>
      <c r="K11" s="54">
        <v>110720000</v>
      </c>
      <c r="L11" s="80"/>
      <c r="M11" s="54">
        <v>1771041736729</v>
      </c>
      <c r="N11" s="80"/>
      <c r="O11" s="54">
        <v>1465205252043</v>
      </c>
      <c r="P11" s="80"/>
      <c r="Q11" s="109">
        <v>305836484686</v>
      </c>
      <c r="R11" s="109"/>
    </row>
    <row r="12" spans="1:18" ht="21.75" customHeight="1" x14ac:dyDescent="0.4">
      <c r="A12" s="34" t="s">
        <v>50</v>
      </c>
      <c r="B12" s="39"/>
      <c r="C12" s="54">
        <v>434643865</v>
      </c>
      <c r="D12" s="80"/>
      <c r="E12" s="54">
        <v>664399912265</v>
      </c>
      <c r="F12" s="80"/>
      <c r="G12" s="54">
        <v>782171713435</v>
      </c>
      <c r="H12" s="80"/>
      <c r="I12" s="54">
        <v>-117771801170</v>
      </c>
      <c r="J12" s="80"/>
      <c r="K12" s="54">
        <v>1641312288</v>
      </c>
      <c r="L12" s="80"/>
      <c r="M12" s="54">
        <v>2772678375587</v>
      </c>
      <c r="N12" s="80"/>
      <c r="O12" s="54">
        <v>2835104313875</v>
      </c>
      <c r="P12" s="80"/>
      <c r="Q12" s="109">
        <v>-62425938288</v>
      </c>
      <c r="R12" s="109"/>
    </row>
    <row r="13" spans="1:18" ht="21.75" customHeight="1" x14ac:dyDescent="0.4">
      <c r="A13" s="34" t="s">
        <v>56</v>
      </c>
      <c r="B13" s="39"/>
      <c r="C13" s="54">
        <v>20362576</v>
      </c>
      <c r="D13" s="80"/>
      <c r="E13" s="54">
        <v>45139089378</v>
      </c>
      <c r="F13" s="80"/>
      <c r="G13" s="54">
        <v>68616769109</v>
      </c>
      <c r="H13" s="80"/>
      <c r="I13" s="54">
        <v>-23477679731</v>
      </c>
      <c r="J13" s="80"/>
      <c r="K13" s="54">
        <v>151155036</v>
      </c>
      <c r="L13" s="80"/>
      <c r="M13" s="54">
        <v>410396497230</v>
      </c>
      <c r="N13" s="80"/>
      <c r="O13" s="54">
        <v>509354518718</v>
      </c>
      <c r="P13" s="80"/>
      <c r="Q13" s="109">
        <v>-98958021488</v>
      </c>
      <c r="R13" s="109"/>
    </row>
    <row r="14" spans="1:18" ht="21.75" customHeight="1" x14ac:dyDescent="0.4">
      <c r="A14" s="34" t="s">
        <v>82</v>
      </c>
      <c r="B14" s="39"/>
      <c r="C14" s="54">
        <v>50200000</v>
      </c>
      <c r="D14" s="80"/>
      <c r="E14" s="54">
        <v>697975622257</v>
      </c>
      <c r="F14" s="80"/>
      <c r="G14" s="54">
        <v>608064920279</v>
      </c>
      <c r="H14" s="80"/>
      <c r="I14" s="54">
        <v>89910701978</v>
      </c>
      <c r="J14" s="80"/>
      <c r="K14" s="54">
        <v>433200000</v>
      </c>
      <c r="L14" s="80"/>
      <c r="M14" s="54">
        <v>6462192875166</v>
      </c>
      <c r="N14" s="80"/>
      <c r="O14" s="54">
        <v>5149464722432</v>
      </c>
      <c r="P14" s="80"/>
      <c r="Q14" s="109">
        <v>1312728152734</v>
      </c>
      <c r="R14" s="109"/>
    </row>
    <row r="15" spans="1:18" ht="21.75" customHeight="1" x14ac:dyDescent="0.4">
      <c r="A15" s="34" t="s">
        <v>22</v>
      </c>
      <c r="B15" s="39"/>
      <c r="C15" s="54">
        <v>60000000</v>
      </c>
      <c r="D15" s="80"/>
      <c r="E15" s="54">
        <v>550495522411</v>
      </c>
      <c r="F15" s="80"/>
      <c r="G15" s="54">
        <v>567975347173</v>
      </c>
      <c r="H15" s="80"/>
      <c r="I15" s="54">
        <v>-17479824762</v>
      </c>
      <c r="J15" s="80"/>
      <c r="K15" s="54">
        <v>60000000</v>
      </c>
      <c r="L15" s="80"/>
      <c r="M15" s="54">
        <v>550495522411</v>
      </c>
      <c r="N15" s="80"/>
      <c r="O15" s="54">
        <v>567975347173</v>
      </c>
      <c r="P15" s="80"/>
      <c r="Q15" s="109">
        <v>-17479824762</v>
      </c>
      <c r="R15" s="109"/>
    </row>
    <row r="16" spans="1:18" ht="21.75" customHeight="1" x14ac:dyDescent="0.4">
      <c r="A16" s="34" t="s">
        <v>27</v>
      </c>
      <c r="B16" s="39"/>
      <c r="C16" s="54">
        <v>140523628</v>
      </c>
      <c r="D16" s="80"/>
      <c r="E16" s="54">
        <v>707168802902</v>
      </c>
      <c r="F16" s="80"/>
      <c r="G16" s="54">
        <v>732004301496</v>
      </c>
      <c r="H16" s="80"/>
      <c r="I16" s="54">
        <v>-24835498594</v>
      </c>
      <c r="J16" s="80"/>
      <c r="K16" s="54">
        <v>220795465</v>
      </c>
      <c r="L16" s="80"/>
      <c r="M16" s="54">
        <v>1324924456531</v>
      </c>
      <c r="N16" s="80"/>
      <c r="O16" s="54">
        <v>1229825149543</v>
      </c>
      <c r="P16" s="80"/>
      <c r="Q16" s="109">
        <v>95099306988</v>
      </c>
      <c r="R16" s="109"/>
    </row>
    <row r="17" spans="1:18" ht="21.75" customHeight="1" x14ac:dyDescent="0.4">
      <c r="A17" s="34" t="s">
        <v>69</v>
      </c>
      <c r="B17" s="39"/>
      <c r="C17" s="54">
        <v>45680310</v>
      </c>
      <c r="D17" s="80"/>
      <c r="E17" s="54">
        <v>183183804530</v>
      </c>
      <c r="F17" s="80"/>
      <c r="G17" s="54">
        <v>159551748235</v>
      </c>
      <c r="H17" s="80"/>
      <c r="I17" s="54">
        <v>23632056295</v>
      </c>
      <c r="J17" s="80"/>
      <c r="K17" s="54">
        <v>54000000</v>
      </c>
      <c r="L17" s="80"/>
      <c r="M17" s="54">
        <v>220858479906</v>
      </c>
      <c r="N17" s="80"/>
      <c r="O17" s="54">
        <v>188610681600</v>
      </c>
      <c r="P17" s="80"/>
      <c r="Q17" s="109">
        <v>32247798306</v>
      </c>
      <c r="R17" s="109"/>
    </row>
    <row r="18" spans="1:18" ht="21.75" customHeight="1" x14ac:dyDescent="0.4">
      <c r="A18" s="34" t="s">
        <v>71</v>
      </c>
      <c r="B18" s="39"/>
      <c r="C18" s="54">
        <v>60020000</v>
      </c>
      <c r="D18" s="80"/>
      <c r="E18" s="54">
        <v>238777367194</v>
      </c>
      <c r="F18" s="80"/>
      <c r="G18" s="54">
        <v>323015686529</v>
      </c>
      <c r="H18" s="80"/>
      <c r="I18" s="54">
        <v>-84238319335</v>
      </c>
      <c r="J18" s="80"/>
      <c r="K18" s="54">
        <v>63974869</v>
      </c>
      <c r="L18" s="80"/>
      <c r="M18" s="54">
        <v>260949650133</v>
      </c>
      <c r="N18" s="80"/>
      <c r="O18" s="54">
        <v>344300003837</v>
      </c>
      <c r="P18" s="80"/>
      <c r="Q18" s="109">
        <v>-83350353704</v>
      </c>
      <c r="R18" s="109"/>
    </row>
    <row r="19" spans="1:18" ht="21.75" customHeight="1" x14ac:dyDescent="0.4">
      <c r="A19" s="34" t="s">
        <v>20</v>
      </c>
      <c r="B19" s="39"/>
      <c r="C19" s="54">
        <v>73000000</v>
      </c>
      <c r="D19" s="80"/>
      <c r="E19" s="54">
        <v>197327310542</v>
      </c>
      <c r="F19" s="80"/>
      <c r="G19" s="54">
        <v>201374152117</v>
      </c>
      <c r="H19" s="80"/>
      <c r="I19" s="54">
        <v>-4046841575</v>
      </c>
      <c r="J19" s="80"/>
      <c r="K19" s="54">
        <v>435600000</v>
      </c>
      <c r="L19" s="80"/>
      <c r="M19" s="54">
        <v>1183853321145</v>
      </c>
      <c r="N19" s="80"/>
      <c r="O19" s="54">
        <v>1201624390404</v>
      </c>
      <c r="P19" s="80"/>
      <c r="Q19" s="109">
        <v>-17771069259</v>
      </c>
      <c r="R19" s="109"/>
    </row>
    <row r="20" spans="1:18" ht="21.75" customHeight="1" x14ac:dyDescent="0.4">
      <c r="A20" s="34" t="s">
        <v>28</v>
      </c>
      <c r="B20" s="39"/>
      <c r="C20" s="54">
        <v>185000000</v>
      </c>
      <c r="D20" s="80"/>
      <c r="E20" s="54">
        <v>1236311015239</v>
      </c>
      <c r="F20" s="80"/>
      <c r="G20" s="54">
        <v>1187995782899</v>
      </c>
      <c r="H20" s="80"/>
      <c r="I20" s="54">
        <v>48315232340</v>
      </c>
      <c r="J20" s="80"/>
      <c r="K20" s="54">
        <v>253200000</v>
      </c>
      <c r="L20" s="80"/>
      <c r="M20" s="54">
        <v>1771589084754</v>
      </c>
      <c r="N20" s="80"/>
      <c r="O20" s="54">
        <v>1625838889478</v>
      </c>
      <c r="P20" s="80"/>
      <c r="Q20" s="109">
        <v>145750195276</v>
      </c>
      <c r="R20" s="109"/>
    </row>
    <row r="21" spans="1:18" ht="21.75" customHeight="1" x14ac:dyDescent="0.4">
      <c r="A21" s="34" t="s">
        <v>35</v>
      </c>
      <c r="B21" s="39"/>
      <c r="C21" s="54">
        <v>0</v>
      </c>
      <c r="D21" s="80"/>
      <c r="E21" s="54">
        <v>0</v>
      </c>
      <c r="F21" s="80"/>
      <c r="G21" s="54">
        <v>0</v>
      </c>
      <c r="H21" s="80"/>
      <c r="I21" s="54">
        <v>0</v>
      </c>
      <c r="J21" s="80"/>
      <c r="K21" s="54">
        <v>7092443</v>
      </c>
      <c r="L21" s="80"/>
      <c r="M21" s="54">
        <v>124390298503</v>
      </c>
      <c r="N21" s="80"/>
      <c r="O21" s="54">
        <v>117387475158</v>
      </c>
      <c r="P21" s="80"/>
      <c r="Q21" s="109">
        <v>7002823345</v>
      </c>
      <c r="R21" s="109"/>
    </row>
    <row r="22" spans="1:18" ht="21.75" customHeight="1" x14ac:dyDescent="0.4">
      <c r="A22" s="34" t="s">
        <v>45</v>
      </c>
      <c r="B22" s="39"/>
      <c r="C22" s="54">
        <v>0</v>
      </c>
      <c r="D22" s="80"/>
      <c r="E22" s="54">
        <v>0</v>
      </c>
      <c r="F22" s="80"/>
      <c r="G22" s="54">
        <v>0</v>
      </c>
      <c r="H22" s="80"/>
      <c r="I22" s="54">
        <v>0</v>
      </c>
      <c r="J22" s="80"/>
      <c r="K22" s="54">
        <v>14240794</v>
      </c>
      <c r="L22" s="80"/>
      <c r="M22" s="54">
        <v>410431819752</v>
      </c>
      <c r="N22" s="80"/>
      <c r="O22" s="54">
        <v>358372866354</v>
      </c>
      <c r="P22" s="80"/>
      <c r="Q22" s="109">
        <v>52058953398</v>
      </c>
      <c r="R22" s="109"/>
    </row>
    <row r="23" spans="1:18" ht="21.75" customHeight="1" x14ac:dyDescent="0.4">
      <c r="A23" s="34" t="s">
        <v>52</v>
      </c>
      <c r="B23" s="39"/>
      <c r="C23" s="54">
        <v>0</v>
      </c>
      <c r="D23" s="80"/>
      <c r="E23" s="54">
        <v>0</v>
      </c>
      <c r="F23" s="80"/>
      <c r="G23" s="54">
        <v>0</v>
      </c>
      <c r="H23" s="80"/>
      <c r="I23" s="54">
        <v>0</v>
      </c>
      <c r="J23" s="80"/>
      <c r="K23" s="54">
        <v>20600000</v>
      </c>
      <c r="L23" s="80"/>
      <c r="M23" s="54">
        <v>100692134195</v>
      </c>
      <c r="N23" s="80"/>
      <c r="O23" s="54">
        <v>86203298358</v>
      </c>
      <c r="P23" s="80"/>
      <c r="Q23" s="109">
        <v>14488835837</v>
      </c>
      <c r="R23" s="109"/>
    </row>
    <row r="24" spans="1:18" ht="21.75" customHeight="1" x14ac:dyDescent="0.4">
      <c r="A24" s="34" t="s">
        <v>58</v>
      </c>
      <c r="B24" s="39"/>
      <c r="C24" s="54">
        <v>0</v>
      </c>
      <c r="D24" s="80"/>
      <c r="E24" s="54">
        <v>0</v>
      </c>
      <c r="F24" s="80"/>
      <c r="G24" s="54">
        <v>0</v>
      </c>
      <c r="H24" s="80"/>
      <c r="I24" s="54">
        <v>0</v>
      </c>
      <c r="J24" s="80"/>
      <c r="K24" s="54">
        <v>50772987</v>
      </c>
      <c r="L24" s="80"/>
      <c r="M24" s="54">
        <v>384675248852</v>
      </c>
      <c r="N24" s="80"/>
      <c r="O24" s="54">
        <v>394479406960</v>
      </c>
      <c r="P24" s="80"/>
      <c r="Q24" s="109">
        <v>-9804158108</v>
      </c>
      <c r="R24" s="109"/>
    </row>
    <row r="25" spans="1:18" ht="21.75" customHeight="1" x14ac:dyDescent="0.4">
      <c r="A25" s="34" t="s">
        <v>131</v>
      </c>
      <c r="B25" s="39"/>
      <c r="C25" s="54">
        <v>0</v>
      </c>
      <c r="D25" s="80"/>
      <c r="E25" s="54">
        <v>0</v>
      </c>
      <c r="F25" s="80"/>
      <c r="G25" s="54">
        <v>0</v>
      </c>
      <c r="H25" s="80"/>
      <c r="I25" s="54">
        <v>0</v>
      </c>
      <c r="J25" s="80"/>
      <c r="K25" s="54">
        <v>19000000</v>
      </c>
      <c r="L25" s="80"/>
      <c r="M25" s="54">
        <v>1087418236932</v>
      </c>
      <c r="N25" s="80"/>
      <c r="O25" s="54">
        <v>1149098273500</v>
      </c>
      <c r="P25" s="80"/>
      <c r="Q25" s="109">
        <v>-61680036568</v>
      </c>
      <c r="R25" s="109"/>
    </row>
    <row r="26" spans="1:18" ht="21.75" customHeight="1" x14ac:dyDescent="0.4">
      <c r="A26" s="34" t="s">
        <v>132</v>
      </c>
      <c r="B26" s="39"/>
      <c r="C26" s="54">
        <v>0</v>
      </c>
      <c r="D26" s="80"/>
      <c r="E26" s="54">
        <v>0</v>
      </c>
      <c r="F26" s="80"/>
      <c r="G26" s="54">
        <v>0</v>
      </c>
      <c r="H26" s="80"/>
      <c r="I26" s="54">
        <v>0</v>
      </c>
      <c r="J26" s="80"/>
      <c r="K26" s="54">
        <v>342</v>
      </c>
      <c r="L26" s="80"/>
      <c r="M26" s="54">
        <v>2640195</v>
      </c>
      <c r="N26" s="80"/>
      <c r="O26" s="54">
        <v>2179495</v>
      </c>
      <c r="P26" s="80"/>
      <c r="Q26" s="109">
        <v>460700</v>
      </c>
      <c r="R26" s="109"/>
    </row>
    <row r="27" spans="1:18" ht="21.75" customHeight="1" x14ac:dyDescent="0.4">
      <c r="A27" s="34" t="s">
        <v>133</v>
      </c>
      <c r="B27" s="39"/>
      <c r="C27" s="54">
        <v>0</v>
      </c>
      <c r="D27" s="80"/>
      <c r="E27" s="54">
        <v>0</v>
      </c>
      <c r="F27" s="80"/>
      <c r="G27" s="54">
        <v>0</v>
      </c>
      <c r="H27" s="80"/>
      <c r="I27" s="54">
        <v>0</v>
      </c>
      <c r="J27" s="80"/>
      <c r="K27" s="54">
        <v>15000000</v>
      </c>
      <c r="L27" s="80"/>
      <c r="M27" s="54">
        <v>312861019028</v>
      </c>
      <c r="N27" s="80"/>
      <c r="O27" s="54">
        <v>312565050000</v>
      </c>
      <c r="P27" s="80"/>
      <c r="Q27" s="109">
        <v>295969028</v>
      </c>
      <c r="R27" s="109"/>
    </row>
    <row r="28" spans="1:18" ht="21.75" customHeight="1" x14ac:dyDescent="0.4">
      <c r="A28" s="34" t="s">
        <v>94</v>
      </c>
      <c r="B28" s="39"/>
      <c r="C28" s="54">
        <v>0</v>
      </c>
      <c r="D28" s="80"/>
      <c r="E28" s="54">
        <v>0</v>
      </c>
      <c r="F28" s="80"/>
      <c r="G28" s="54">
        <v>0</v>
      </c>
      <c r="H28" s="80"/>
      <c r="I28" s="54">
        <v>0</v>
      </c>
      <c r="J28" s="80"/>
      <c r="K28" s="54">
        <v>1100000000</v>
      </c>
      <c r="L28" s="80"/>
      <c r="M28" s="54">
        <v>650717395192</v>
      </c>
      <c r="N28" s="80"/>
      <c r="O28" s="54">
        <v>643983230000</v>
      </c>
      <c r="P28" s="80"/>
      <c r="Q28" s="109">
        <v>6734165192</v>
      </c>
      <c r="R28" s="109"/>
    </row>
    <row r="29" spans="1:18" ht="21.75" customHeight="1" x14ac:dyDescent="0.4">
      <c r="A29" s="34" t="s">
        <v>134</v>
      </c>
      <c r="B29" s="39"/>
      <c r="C29" s="54">
        <v>0</v>
      </c>
      <c r="D29" s="80"/>
      <c r="E29" s="54">
        <v>0</v>
      </c>
      <c r="F29" s="80"/>
      <c r="G29" s="54">
        <v>0</v>
      </c>
      <c r="H29" s="80"/>
      <c r="I29" s="54">
        <v>0</v>
      </c>
      <c r="J29" s="80"/>
      <c r="K29" s="54">
        <v>26300000</v>
      </c>
      <c r="L29" s="80"/>
      <c r="M29" s="54">
        <v>252281677744</v>
      </c>
      <c r="N29" s="80"/>
      <c r="O29" s="54">
        <v>245308989400</v>
      </c>
      <c r="P29" s="80"/>
      <c r="Q29" s="109">
        <v>6972688344</v>
      </c>
      <c r="R29" s="109"/>
    </row>
    <row r="30" spans="1:18" ht="21.75" customHeight="1" x14ac:dyDescent="0.4">
      <c r="A30" s="34" t="s">
        <v>34</v>
      </c>
      <c r="B30" s="39"/>
      <c r="C30" s="54">
        <v>0</v>
      </c>
      <c r="D30" s="80"/>
      <c r="E30" s="54">
        <v>0</v>
      </c>
      <c r="F30" s="80"/>
      <c r="G30" s="54">
        <v>0</v>
      </c>
      <c r="H30" s="80"/>
      <c r="I30" s="54">
        <v>0</v>
      </c>
      <c r="J30" s="80"/>
      <c r="K30" s="54">
        <v>804731</v>
      </c>
      <c r="L30" s="80"/>
      <c r="M30" s="54">
        <v>50370037900</v>
      </c>
      <c r="N30" s="80"/>
      <c r="O30" s="54">
        <v>38437867158</v>
      </c>
      <c r="P30" s="80"/>
      <c r="Q30" s="109">
        <v>11932170742</v>
      </c>
      <c r="R30" s="109"/>
    </row>
    <row r="31" spans="1:18" ht="21.75" customHeight="1" x14ac:dyDescent="0.4">
      <c r="A31" s="34" t="s">
        <v>135</v>
      </c>
      <c r="B31" s="39"/>
      <c r="C31" s="54">
        <v>0</v>
      </c>
      <c r="D31" s="80"/>
      <c r="E31" s="54">
        <v>0</v>
      </c>
      <c r="F31" s="80"/>
      <c r="G31" s="54">
        <v>0</v>
      </c>
      <c r="H31" s="80"/>
      <c r="I31" s="54">
        <v>0</v>
      </c>
      <c r="J31" s="80"/>
      <c r="K31" s="54">
        <v>20840962</v>
      </c>
      <c r="L31" s="80"/>
      <c r="M31" s="54">
        <v>84355959844</v>
      </c>
      <c r="N31" s="80"/>
      <c r="O31" s="54">
        <v>70621553963</v>
      </c>
      <c r="P31" s="80"/>
      <c r="Q31" s="109">
        <v>13734405881</v>
      </c>
      <c r="R31" s="109"/>
    </row>
    <row r="32" spans="1:18" ht="21.75" customHeight="1" x14ac:dyDescent="0.4">
      <c r="A32" s="34" t="s">
        <v>136</v>
      </c>
      <c r="B32" s="39"/>
      <c r="C32" s="54">
        <v>0</v>
      </c>
      <c r="D32" s="80"/>
      <c r="E32" s="54">
        <v>0</v>
      </c>
      <c r="F32" s="80"/>
      <c r="G32" s="54">
        <v>0</v>
      </c>
      <c r="H32" s="80"/>
      <c r="I32" s="54">
        <v>0</v>
      </c>
      <c r="J32" s="80"/>
      <c r="K32" s="54">
        <v>100000000</v>
      </c>
      <c r="L32" s="80"/>
      <c r="M32" s="54">
        <v>279828147940</v>
      </c>
      <c r="N32" s="80"/>
      <c r="O32" s="54">
        <v>313259639000</v>
      </c>
      <c r="P32" s="80"/>
      <c r="Q32" s="109">
        <v>-33431491060</v>
      </c>
      <c r="R32" s="109"/>
    </row>
    <row r="33" spans="1:18" ht="21.75" customHeight="1" x14ac:dyDescent="0.4">
      <c r="A33" s="34" t="s">
        <v>73</v>
      </c>
      <c r="B33" s="39"/>
      <c r="C33" s="54">
        <v>0</v>
      </c>
      <c r="D33" s="80"/>
      <c r="E33" s="54">
        <v>0</v>
      </c>
      <c r="F33" s="80"/>
      <c r="G33" s="54">
        <v>0</v>
      </c>
      <c r="H33" s="80"/>
      <c r="I33" s="54">
        <v>0</v>
      </c>
      <c r="J33" s="80"/>
      <c r="K33" s="54">
        <v>522706</v>
      </c>
      <c r="L33" s="80"/>
      <c r="M33" s="54">
        <v>2554927090</v>
      </c>
      <c r="N33" s="80"/>
      <c r="O33" s="54">
        <v>2831913327</v>
      </c>
      <c r="P33" s="80"/>
      <c r="Q33" s="109">
        <v>-276986237</v>
      </c>
      <c r="R33" s="109"/>
    </row>
    <row r="34" spans="1:18" ht="21.75" customHeight="1" x14ac:dyDescent="0.4">
      <c r="A34" s="34" t="s">
        <v>48</v>
      </c>
      <c r="B34" s="39"/>
      <c r="C34" s="54">
        <v>0</v>
      </c>
      <c r="D34" s="80"/>
      <c r="E34" s="54">
        <v>0</v>
      </c>
      <c r="F34" s="80"/>
      <c r="G34" s="54">
        <v>0</v>
      </c>
      <c r="H34" s="80"/>
      <c r="I34" s="54">
        <v>0</v>
      </c>
      <c r="J34" s="80"/>
      <c r="K34" s="54">
        <v>778648</v>
      </c>
      <c r="L34" s="80"/>
      <c r="M34" s="54">
        <v>1894645097</v>
      </c>
      <c r="N34" s="80"/>
      <c r="O34" s="54">
        <v>1908393758</v>
      </c>
      <c r="P34" s="80"/>
      <c r="Q34" s="109">
        <v>-13748661</v>
      </c>
      <c r="R34" s="109"/>
    </row>
    <row r="35" spans="1:18" ht="21.75" customHeight="1" x14ac:dyDescent="0.4">
      <c r="A35" s="34" t="s">
        <v>137</v>
      </c>
      <c r="B35" s="39"/>
      <c r="C35" s="54">
        <v>0</v>
      </c>
      <c r="D35" s="80"/>
      <c r="E35" s="54">
        <v>0</v>
      </c>
      <c r="F35" s="80"/>
      <c r="G35" s="54">
        <v>0</v>
      </c>
      <c r="H35" s="80"/>
      <c r="I35" s="54">
        <v>0</v>
      </c>
      <c r="J35" s="80"/>
      <c r="K35" s="54">
        <v>200000000</v>
      </c>
      <c r="L35" s="80"/>
      <c r="M35" s="54">
        <v>464769503362</v>
      </c>
      <c r="N35" s="80"/>
      <c r="O35" s="54">
        <v>476884962000</v>
      </c>
      <c r="P35" s="80"/>
      <c r="Q35" s="109">
        <v>-12115458638</v>
      </c>
      <c r="R35" s="109"/>
    </row>
    <row r="36" spans="1:18" ht="21.75" customHeight="1" x14ac:dyDescent="0.4">
      <c r="A36" s="34" t="s">
        <v>138</v>
      </c>
      <c r="B36" s="39"/>
      <c r="C36" s="54">
        <v>0</v>
      </c>
      <c r="D36" s="80"/>
      <c r="E36" s="54">
        <v>0</v>
      </c>
      <c r="F36" s="80"/>
      <c r="G36" s="54">
        <v>0</v>
      </c>
      <c r="H36" s="80"/>
      <c r="I36" s="54">
        <v>0</v>
      </c>
      <c r="J36" s="80"/>
      <c r="K36" s="54">
        <v>30000000</v>
      </c>
      <c r="L36" s="80"/>
      <c r="M36" s="54">
        <v>360415224187</v>
      </c>
      <c r="N36" s="80"/>
      <c r="O36" s="54">
        <v>330128229000</v>
      </c>
      <c r="P36" s="80"/>
      <c r="Q36" s="109">
        <v>30286995187</v>
      </c>
      <c r="R36" s="109"/>
    </row>
    <row r="37" spans="1:18" ht="21.75" customHeight="1" x14ac:dyDescent="0.4">
      <c r="A37" s="34" t="s">
        <v>31</v>
      </c>
      <c r="B37" s="39"/>
      <c r="C37" s="54">
        <v>0</v>
      </c>
      <c r="D37" s="80"/>
      <c r="E37" s="54">
        <v>0</v>
      </c>
      <c r="F37" s="80"/>
      <c r="G37" s="54">
        <v>0</v>
      </c>
      <c r="H37" s="80"/>
      <c r="I37" s="54">
        <v>0</v>
      </c>
      <c r="J37" s="80"/>
      <c r="K37" s="54">
        <v>100454</v>
      </c>
      <c r="L37" s="80"/>
      <c r="M37" s="54">
        <v>5961710714</v>
      </c>
      <c r="N37" s="80"/>
      <c r="O37" s="54">
        <v>4372642772</v>
      </c>
      <c r="P37" s="80"/>
      <c r="Q37" s="109">
        <v>1589067942</v>
      </c>
      <c r="R37" s="109"/>
    </row>
    <row r="38" spans="1:18" ht="21.75" customHeight="1" x14ac:dyDescent="0.4">
      <c r="A38" s="34" t="s">
        <v>139</v>
      </c>
      <c r="B38" s="39"/>
      <c r="C38" s="54">
        <v>0</v>
      </c>
      <c r="D38" s="80"/>
      <c r="E38" s="54">
        <v>0</v>
      </c>
      <c r="F38" s="80"/>
      <c r="G38" s="54">
        <v>0</v>
      </c>
      <c r="H38" s="80"/>
      <c r="I38" s="54">
        <v>0</v>
      </c>
      <c r="J38" s="80"/>
      <c r="K38" s="54">
        <v>148583182</v>
      </c>
      <c r="L38" s="80"/>
      <c r="M38" s="54">
        <v>175063017706</v>
      </c>
      <c r="N38" s="80"/>
      <c r="O38" s="54">
        <v>224213329200</v>
      </c>
      <c r="P38" s="80"/>
      <c r="Q38" s="109">
        <v>-49150311494</v>
      </c>
      <c r="R38" s="109"/>
    </row>
    <row r="39" spans="1:18" ht="21.75" customHeight="1" x14ac:dyDescent="0.4">
      <c r="A39" s="34" t="s">
        <v>140</v>
      </c>
      <c r="B39" s="39"/>
      <c r="C39" s="54">
        <v>0</v>
      </c>
      <c r="D39" s="80"/>
      <c r="E39" s="54">
        <v>0</v>
      </c>
      <c r="F39" s="80"/>
      <c r="G39" s="54">
        <v>0</v>
      </c>
      <c r="H39" s="80"/>
      <c r="I39" s="54">
        <v>0</v>
      </c>
      <c r="J39" s="80"/>
      <c r="K39" s="54">
        <v>375704</v>
      </c>
      <c r="L39" s="80"/>
      <c r="M39" s="54">
        <v>1895316538980</v>
      </c>
      <c r="N39" s="80"/>
      <c r="O39" s="54">
        <v>1236855120366</v>
      </c>
      <c r="P39" s="80"/>
      <c r="Q39" s="109">
        <v>658461418614</v>
      </c>
      <c r="R39" s="109"/>
    </row>
    <row r="40" spans="1:18" ht="21.75" customHeight="1" x14ac:dyDescent="0.4">
      <c r="A40" s="34" t="s">
        <v>49</v>
      </c>
      <c r="B40" s="39"/>
      <c r="C40" s="54">
        <v>0</v>
      </c>
      <c r="D40" s="80"/>
      <c r="E40" s="54">
        <v>0</v>
      </c>
      <c r="F40" s="80"/>
      <c r="G40" s="54">
        <v>0</v>
      </c>
      <c r="H40" s="80"/>
      <c r="I40" s="54">
        <v>0</v>
      </c>
      <c r="J40" s="80"/>
      <c r="K40" s="54">
        <v>3000000</v>
      </c>
      <c r="L40" s="80"/>
      <c r="M40" s="54">
        <v>42717223701</v>
      </c>
      <c r="N40" s="80"/>
      <c r="O40" s="54">
        <v>29410882808</v>
      </c>
      <c r="P40" s="80"/>
      <c r="Q40" s="109">
        <v>13306340893</v>
      </c>
      <c r="R40" s="109"/>
    </row>
    <row r="41" spans="1:18" ht="21.75" customHeight="1" x14ac:dyDescent="0.4">
      <c r="A41" s="34" t="s">
        <v>141</v>
      </c>
      <c r="B41" s="39"/>
      <c r="C41" s="54">
        <v>0</v>
      </c>
      <c r="D41" s="80"/>
      <c r="E41" s="54">
        <v>0</v>
      </c>
      <c r="F41" s="80"/>
      <c r="G41" s="54">
        <v>0</v>
      </c>
      <c r="H41" s="80"/>
      <c r="I41" s="54">
        <v>0</v>
      </c>
      <c r="J41" s="80"/>
      <c r="K41" s="54">
        <v>4276</v>
      </c>
      <c r="L41" s="80"/>
      <c r="M41" s="54">
        <v>14082343</v>
      </c>
      <c r="N41" s="80"/>
      <c r="O41" s="54">
        <v>11464441</v>
      </c>
      <c r="P41" s="80"/>
      <c r="Q41" s="109">
        <v>2617902</v>
      </c>
      <c r="R41" s="109"/>
    </row>
    <row r="42" spans="1:18" ht="21.75" customHeight="1" x14ac:dyDescent="0.4">
      <c r="A42" s="34" t="s">
        <v>142</v>
      </c>
      <c r="B42" s="39"/>
      <c r="C42" s="54">
        <v>0</v>
      </c>
      <c r="D42" s="80"/>
      <c r="E42" s="54">
        <v>0</v>
      </c>
      <c r="F42" s="80"/>
      <c r="G42" s="54">
        <v>0</v>
      </c>
      <c r="H42" s="80"/>
      <c r="I42" s="54">
        <v>0</v>
      </c>
      <c r="J42" s="80"/>
      <c r="K42" s="54">
        <v>25000000</v>
      </c>
      <c r="L42" s="80"/>
      <c r="M42" s="54">
        <v>112544901731</v>
      </c>
      <c r="N42" s="80"/>
      <c r="O42" s="54">
        <v>116294044000</v>
      </c>
      <c r="P42" s="80"/>
      <c r="Q42" s="109">
        <v>-3749142269</v>
      </c>
      <c r="R42" s="109"/>
    </row>
    <row r="43" spans="1:18" ht="21.75" customHeight="1" x14ac:dyDescent="0.4">
      <c r="A43" s="34" t="s">
        <v>143</v>
      </c>
      <c r="B43" s="39"/>
      <c r="C43" s="54">
        <v>0</v>
      </c>
      <c r="D43" s="80"/>
      <c r="E43" s="54">
        <v>0</v>
      </c>
      <c r="F43" s="80"/>
      <c r="G43" s="54">
        <v>0</v>
      </c>
      <c r="H43" s="80"/>
      <c r="I43" s="54">
        <v>0</v>
      </c>
      <c r="J43" s="80"/>
      <c r="K43" s="54">
        <v>4500000</v>
      </c>
      <c r="L43" s="80"/>
      <c r="M43" s="54">
        <v>626053042144</v>
      </c>
      <c r="N43" s="80"/>
      <c r="O43" s="54">
        <v>608832065250</v>
      </c>
      <c r="P43" s="80"/>
      <c r="Q43" s="109">
        <v>17220976894</v>
      </c>
      <c r="R43" s="109"/>
    </row>
    <row r="44" spans="1:18" ht="21.75" customHeight="1" x14ac:dyDescent="0.4">
      <c r="A44" s="34" t="s">
        <v>37</v>
      </c>
      <c r="B44" s="39"/>
      <c r="C44" s="54">
        <v>0</v>
      </c>
      <c r="D44" s="80"/>
      <c r="E44" s="54">
        <v>0</v>
      </c>
      <c r="F44" s="80"/>
      <c r="G44" s="54">
        <v>0</v>
      </c>
      <c r="H44" s="80"/>
      <c r="I44" s="54">
        <v>0</v>
      </c>
      <c r="J44" s="80"/>
      <c r="K44" s="54">
        <v>11251147</v>
      </c>
      <c r="L44" s="80"/>
      <c r="M44" s="54">
        <v>116405353720</v>
      </c>
      <c r="N44" s="80"/>
      <c r="O44" s="54">
        <v>103820898824</v>
      </c>
      <c r="P44" s="80"/>
      <c r="Q44" s="109">
        <v>12584454896</v>
      </c>
      <c r="R44" s="109"/>
    </row>
    <row r="45" spans="1:18" ht="21.75" customHeight="1" x14ac:dyDescent="0.4">
      <c r="A45" s="34" t="s">
        <v>144</v>
      </c>
      <c r="B45" s="39"/>
      <c r="C45" s="54">
        <v>0</v>
      </c>
      <c r="D45" s="80"/>
      <c r="E45" s="54">
        <v>0</v>
      </c>
      <c r="F45" s="80"/>
      <c r="G45" s="54">
        <v>0</v>
      </c>
      <c r="H45" s="80"/>
      <c r="I45" s="54">
        <v>0</v>
      </c>
      <c r="J45" s="80"/>
      <c r="K45" s="54">
        <v>6000000</v>
      </c>
      <c r="L45" s="80"/>
      <c r="M45" s="54">
        <v>19551688197</v>
      </c>
      <c r="N45" s="80"/>
      <c r="O45" s="54">
        <v>16390315860</v>
      </c>
      <c r="P45" s="80"/>
      <c r="Q45" s="109">
        <v>3161372337</v>
      </c>
      <c r="R45" s="109"/>
    </row>
    <row r="46" spans="1:18" ht="21.75" customHeight="1" x14ac:dyDescent="0.4">
      <c r="A46" s="34" t="s">
        <v>145</v>
      </c>
      <c r="B46" s="39"/>
      <c r="C46" s="54">
        <v>0</v>
      </c>
      <c r="D46" s="80"/>
      <c r="E46" s="54">
        <v>0</v>
      </c>
      <c r="F46" s="80"/>
      <c r="G46" s="54">
        <v>0</v>
      </c>
      <c r="H46" s="80"/>
      <c r="I46" s="54">
        <v>0</v>
      </c>
      <c r="J46" s="80"/>
      <c r="K46" s="54">
        <v>102000000</v>
      </c>
      <c r="L46" s="80"/>
      <c r="M46" s="54">
        <v>905686694426</v>
      </c>
      <c r="N46" s="80"/>
      <c r="O46" s="54">
        <v>908716539970</v>
      </c>
      <c r="P46" s="80"/>
      <c r="Q46" s="109">
        <v>-3029845544</v>
      </c>
      <c r="R46" s="109"/>
    </row>
    <row r="47" spans="1:18" ht="21.75" customHeight="1" x14ac:dyDescent="0.4">
      <c r="A47" s="34" t="s">
        <v>86</v>
      </c>
      <c r="B47" s="39"/>
      <c r="C47" s="54">
        <v>0</v>
      </c>
      <c r="D47" s="80"/>
      <c r="E47" s="54">
        <v>0</v>
      </c>
      <c r="F47" s="80"/>
      <c r="G47" s="54">
        <v>0</v>
      </c>
      <c r="H47" s="80"/>
      <c r="I47" s="54">
        <v>0</v>
      </c>
      <c r="J47" s="80"/>
      <c r="K47" s="54">
        <v>8446342</v>
      </c>
      <c r="L47" s="80"/>
      <c r="M47" s="54">
        <v>46330753110</v>
      </c>
      <c r="N47" s="80"/>
      <c r="O47" s="54">
        <v>39993124378</v>
      </c>
      <c r="P47" s="80"/>
      <c r="Q47" s="109">
        <v>6337628732</v>
      </c>
      <c r="R47" s="109"/>
    </row>
    <row r="48" spans="1:18" ht="21.75" customHeight="1" x14ac:dyDescent="0.4">
      <c r="A48" s="34" t="s">
        <v>146</v>
      </c>
      <c r="B48" s="39"/>
      <c r="C48" s="54">
        <v>0</v>
      </c>
      <c r="D48" s="80"/>
      <c r="E48" s="54">
        <v>0</v>
      </c>
      <c r="F48" s="80"/>
      <c r="G48" s="54">
        <v>0</v>
      </c>
      <c r="H48" s="80"/>
      <c r="I48" s="54">
        <v>0</v>
      </c>
      <c r="J48" s="80"/>
      <c r="K48" s="54">
        <v>213000000</v>
      </c>
      <c r="L48" s="80"/>
      <c r="M48" s="54">
        <v>588418195990</v>
      </c>
      <c r="N48" s="80"/>
      <c r="O48" s="54">
        <v>570654477000</v>
      </c>
      <c r="P48" s="80"/>
      <c r="Q48" s="109">
        <v>17763718990</v>
      </c>
      <c r="R48" s="109"/>
    </row>
    <row r="49" spans="1:18" ht="21.75" customHeight="1" x14ac:dyDescent="0.4">
      <c r="A49" s="34" t="s">
        <v>57</v>
      </c>
      <c r="B49" s="39"/>
      <c r="C49" s="54">
        <v>0</v>
      </c>
      <c r="D49" s="80"/>
      <c r="E49" s="54">
        <v>0</v>
      </c>
      <c r="F49" s="80"/>
      <c r="G49" s="54">
        <v>0</v>
      </c>
      <c r="H49" s="80"/>
      <c r="I49" s="54">
        <v>0</v>
      </c>
      <c r="J49" s="80"/>
      <c r="K49" s="54">
        <v>144100000</v>
      </c>
      <c r="L49" s="80"/>
      <c r="M49" s="54">
        <v>2085716468501</v>
      </c>
      <c r="N49" s="80"/>
      <c r="O49" s="54">
        <v>2079568847111</v>
      </c>
      <c r="P49" s="80"/>
      <c r="Q49" s="109">
        <v>6147621390</v>
      </c>
      <c r="R49" s="109"/>
    </row>
    <row r="50" spans="1:18" ht="21.75" customHeight="1" x14ac:dyDescent="0.4">
      <c r="A50" s="34" t="s">
        <v>147</v>
      </c>
      <c r="B50" s="39"/>
      <c r="C50" s="54">
        <v>0</v>
      </c>
      <c r="D50" s="80"/>
      <c r="E50" s="54">
        <v>0</v>
      </c>
      <c r="F50" s="80"/>
      <c r="G50" s="54">
        <v>0</v>
      </c>
      <c r="H50" s="80"/>
      <c r="I50" s="54">
        <v>0</v>
      </c>
      <c r="J50" s="80"/>
      <c r="K50" s="54">
        <v>68504674</v>
      </c>
      <c r="L50" s="80"/>
      <c r="M50" s="54">
        <v>168522562800</v>
      </c>
      <c r="N50" s="80"/>
      <c r="O50" s="54">
        <v>190366999500</v>
      </c>
      <c r="P50" s="80"/>
      <c r="Q50" s="109">
        <v>-21844436700</v>
      </c>
      <c r="R50" s="109"/>
    </row>
    <row r="51" spans="1:18" ht="21.75" customHeight="1" x14ac:dyDescent="0.4">
      <c r="A51" s="34" t="s">
        <v>148</v>
      </c>
      <c r="B51" s="39"/>
      <c r="C51" s="54">
        <v>0</v>
      </c>
      <c r="D51" s="80"/>
      <c r="E51" s="54">
        <v>0</v>
      </c>
      <c r="F51" s="80"/>
      <c r="G51" s="54">
        <v>0</v>
      </c>
      <c r="H51" s="80"/>
      <c r="I51" s="54">
        <v>0</v>
      </c>
      <c r="J51" s="80"/>
      <c r="K51" s="54">
        <v>31000000</v>
      </c>
      <c r="L51" s="80"/>
      <c r="M51" s="54">
        <v>445571432104</v>
      </c>
      <c r="N51" s="80"/>
      <c r="O51" s="54">
        <v>401115224800</v>
      </c>
      <c r="P51" s="80"/>
      <c r="Q51" s="109">
        <v>44456207304</v>
      </c>
      <c r="R51" s="109"/>
    </row>
    <row r="52" spans="1:18" ht="21.75" customHeight="1" x14ac:dyDescent="0.4">
      <c r="A52" s="34" t="s">
        <v>149</v>
      </c>
      <c r="B52" s="39"/>
      <c r="C52" s="54">
        <v>0</v>
      </c>
      <c r="D52" s="80"/>
      <c r="E52" s="54">
        <v>0</v>
      </c>
      <c r="F52" s="80"/>
      <c r="G52" s="54">
        <v>0</v>
      </c>
      <c r="H52" s="80"/>
      <c r="I52" s="54">
        <v>0</v>
      </c>
      <c r="J52" s="80"/>
      <c r="K52" s="54">
        <v>4654657</v>
      </c>
      <c r="L52" s="80"/>
      <c r="M52" s="54">
        <v>157173561718</v>
      </c>
      <c r="N52" s="80"/>
      <c r="O52" s="54">
        <v>140546325937</v>
      </c>
      <c r="P52" s="80"/>
      <c r="Q52" s="109">
        <v>16627235781</v>
      </c>
      <c r="R52" s="109"/>
    </row>
    <row r="53" spans="1:18" ht="21.75" customHeight="1" x14ac:dyDescent="0.4">
      <c r="A53" s="34" t="s">
        <v>150</v>
      </c>
      <c r="B53" s="39"/>
      <c r="C53" s="54">
        <v>0</v>
      </c>
      <c r="D53" s="80"/>
      <c r="E53" s="54">
        <v>0</v>
      </c>
      <c r="F53" s="80"/>
      <c r="G53" s="54">
        <v>0</v>
      </c>
      <c r="H53" s="80"/>
      <c r="I53" s="54">
        <v>0</v>
      </c>
      <c r="J53" s="80"/>
      <c r="K53" s="54">
        <v>61453439</v>
      </c>
      <c r="L53" s="80"/>
      <c r="M53" s="54">
        <v>238273740623</v>
      </c>
      <c r="N53" s="80"/>
      <c r="O53" s="54">
        <v>249683262336</v>
      </c>
      <c r="P53" s="80"/>
      <c r="Q53" s="109">
        <v>-11409521713</v>
      </c>
      <c r="R53" s="109"/>
    </row>
    <row r="54" spans="1:18" ht="21.75" customHeight="1" x14ac:dyDescent="0.4">
      <c r="A54" s="34" t="s">
        <v>151</v>
      </c>
      <c r="B54" s="39"/>
      <c r="C54" s="54">
        <v>0</v>
      </c>
      <c r="D54" s="80"/>
      <c r="E54" s="54">
        <v>0</v>
      </c>
      <c r="F54" s="80"/>
      <c r="G54" s="54">
        <v>0</v>
      </c>
      <c r="H54" s="80"/>
      <c r="I54" s="54">
        <v>0</v>
      </c>
      <c r="J54" s="80"/>
      <c r="K54" s="54">
        <v>1496311000</v>
      </c>
      <c r="L54" s="80"/>
      <c r="M54" s="54">
        <v>2359739556247</v>
      </c>
      <c r="N54" s="80"/>
      <c r="O54" s="54">
        <v>2188513416539</v>
      </c>
      <c r="P54" s="80"/>
      <c r="Q54" s="109">
        <v>171226139708</v>
      </c>
      <c r="R54" s="109"/>
    </row>
    <row r="55" spans="1:18" ht="21.75" customHeight="1" x14ac:dyDescent="0.4">
      <c r="A55" s="34" t="s">
        <v>152</v>
      </c>
      <c r="B55" s="39"/>
      <c r="C55" s="54">
        <v>0</v>
      </c>
      <c r="D55" s="80"/>
      <c r="E55" s="54">
        <v>0</v>
      </c>
      <c r="F55" s="80"/>
      <c r="G55" s="54">
        <v>0</v>
      </c>
      <c r="H55" s="80"/>
      <c r="I55" s="54">
        <v>0</v>
      </c>
      <c r="J55" s="80"/>
      <c r="K55" s="54">
        <v>6453439</v>
      </c>
      <c r="L55" s="80"/>
      <c r="M55" s="54">
        <v>19418363486</v>
      </c>
      <c r="N55" s="80"/>
      <c r="O55" s="54">
        <v>19418363486</v>
      </c>
      <c r="P55" s="80"/>
      <c r="Q55" s="109">
        <v>0</v>
      </c>
      <c r="R55" s="109"/>
    </row>
    <row r="56" spans="1:18" ht="21.75" customHeight="1" x14ac:dyDescent="0.4">
      <c r="A56" s="34" t="s">
        <v>38</v>
      </c>
      <c r="B56" s="39"/>
      <c r="C56" s="54">
        <v>0</v>
      </c>
      <c r="D56" s="80"/>
      <c r="E56" s="54">
        <v>0</v>
      </c>
      <c r="F56" s="80"/>
      <c r="G56" s="54">
        <v>0</v>
      </c>
      <c r="H56" s="80"/>
      <c r="I56" s="54">
        <v>0</v>
      </c>
      <c r="J56" s="80"/>
      <c r="K56" s="54">
        <v>22100000</v>
      </c>
      <c r="L56" s="80"/>
      <c r="M56" s="54">
        <v>323926958763</v>
      </c>
      <c r="N56" s="80"/>
      <c r="O56" s="54">
        <v>364462754928</v>
      </c>
      <c r="P56" s="80"/>
      <c r="Q56" s="109">
        <v>-40535796165</v>
      </c>
      <c r="R56" s="109"/>
    </row>
    <row r="57" spans="1:18" ht="21.75" customHeight="1" x14ac:dyDescent="0.4">
      <c r="A57" s="34" t="s">
        <v>39</v>
      </c>
      <c r="B57" s="39"/>
      <c r="C57" s="54">
        <v>0</v>
      </c>
      <c r="D57" s="80"/>
      <c r="E57" s="54">
        <v>0</v>
      </c>
      <c r="F57" s="80"/>
      <c r="G57" s="54">
        <v>0</v>
      </c>
      <c r="H57" s="80"/>
      <c r="I57" s="54">
        <v>0</v>
      </c>
      <c r="J57" s="80"/>
      <c r="K57" s="54">
        <v>300000000</v>
      </c>
      <c r="L57" s="80"/>
      <c r="M57" s="54">
        <v>786147242053</v>
      </c>
      <c r="N57" s="80"/>
      <c r="O57" s="54">
        <v>786473202000</v>
      </c>
      <c r="P57" s="80"/>
      <c r="Q57" s="109">
        <v>-325959947</v>
      </c>
      <c r="R57" s="109"/>
    </row>
    <row r="58" spans="1:18" ht="21.75" customHeight="1" x14ac:dyDescent="0.4">
      <c r="A58" s="34" t="s">
        <v>153</v>
      </c>
      <c r="B58" s="39"/>
      <c r="C58" s="54">
        <v>0</v>
      </c>
      <c r="D58" s="80"/>
      <c r="E58" s="54">
        <v>0</v>
      </c>
      <c r="F58" s="80"/>
      <c r="G58" s="54">
        <v>0</v>
      </c>
      <c r="H58" s="80"/>
      <c r="I58" s="54">
        <v>0</v>
      </c>
      <c r="J58" s="80"/>
      <c r="K58" s="54">
        <v>800000</v>
      </c>
      <c r="L58" s="80"/>
      <c r="M58" s="54">
        <v>2989511069</v>
      </c>
      <c r="N58" s="80"/>
      <c r="O58" s="54">
        <v>2765748340</v>
      </c>
      <c r="P58" s="80"/>
      <c r="Q58" s="109">
        <v>223762729</v>
      </c>
      <c r="R58" s="109"/>
    </row>
    <row r="59" spans="1:18" ht="21.75" customHeight="1" x14ac:dyDescent="0.4">
      <c r="A59" s="34" t="s">
        <v>67</v>
      </c>
      <c r="B59" s="39"/>
      <c r="C59" s="54">
        <v>0</v>
      </c>
      <c r="D59" s="80"/>
      <c r="E59" s="54">
        <v>0</v>
      </c>
      <c r="F59" s="80"/>
      <c r="G59" s="54">
        <v>0</v>
      </c>
      <c r="H59" s="80"/>
      <c r="I59" s="54">
        <v>0</v>
      </c>
      <c r="J59" s="80"/>
      <c r="K59" s="54">
        <v>73500000</v>
      </c>
      <c r="L59" s="80"/>
      <c r="M59" s="54">
        <v>635963716820</v>
      </c>
      <c r="N59" s="80"/>
      <c r="O59" s="54">
        <v>548447474466</v>
      </c>
      <c r="P59" s="80"/>
      <c r="Q59" s="109">
        <v>87516242354</v>
      </c>
      <c r="R59" s="109"/>
    </row>
    <row r="60" spans="1:18" ht="21.75" customHeight="1" x14ac:dyDescent="0.4">
      <c r="A60" s="34" t="s">
        <v>44</v>
      </c>
      <c r="B60" s="39"/>
      <c r="C60" s="54">
        <v>0</v>
      </c>
      <c r="D60" s="80"/>
      <c r="E60" s="54">
        <v>0</v>
      </c>
      <c r="F60" s="80"/>
      <c r="G60" s="54">
        <v>0</v>
      </c>
      <c r="H60" s="80"/>
      <c r="I60" s="54">
        <v>0</v>
      </c>
      <c r="J60" s="80"/>
      <c r="K60" s="54">
        <v>6699170</v>
      </c>
      <c r="L60" s="80"/>
      <c r="M60" s="54">
        <v>30725237192</v>
      </c>
      <c r="N60" s="80"/>
      <c r="O60" s="54">
        <v>31031654412</v>
      </c>
      <c r="P60" s="80"/>
      <c r="Q60" s="109">
        <v>-306417220</v>
      </c>
      <c r="R60" s="109"/>
    </row>
    <row r="61" spans="1:18" ht="21.75" customHeight="1" x14ac:dyDescent="0.4">
      <c r="A61" s="34" t="s">
        <v>92</v>
      </c>
      <c r="B61" s="39"/>
      <c r="C61" s="54">
        <v>0</v>
      </c>
      <c r="D61" s="80"/>
      <c r="E61" s="54">
        <v>0</v>
      </c>
      <c r="F61" s="80"/>
      <c r="G61" s="54">
        <v>0</v>
      </c>
      <c r="H61" s="80"/>
      <c r="I61" s="54">
        <v>0</v>
      </c>
      <c r="J61" s="80"/>
      <c r="K61" s="54">
        <v>133750</v>
      </c>
      <c r="L61" s="80"/>
      <c r="M61" s="54">
        <v>4817594950</v>
      </c>
      <c r="N61" s="80"/>
      <c r="O61" s="54">
        <v>3941668540</v>
      </c>
      <c r="P61" s="80"/>
      <c r="Q61" s="109">
        <v>875926410</v>
      </c>
      <c r="R61" s="109"/>
    </row>
    <row r="62" spans="1:18" ht="21.75" customHeight="1" x14ac:dyDescent="0.4">
      <c r="A62" s="34" t="s">
        <v>26</v>
      </c>
      <c r="B62" s="39"/>
      <c r="C62" s="54">
        <v>0</v>
      </c>
      <c r="D62" s="80"/>
      <c r="E62" s="54">
        <v>0</v>
      </c>
      <c r="F62" s="80"/>
      <c r="G62" s="54">
        <v>0</v>
      </c>
      <c r="H62" s="80"/>
      <c r="I62" s="54">
        <v>0</v>
      </c>
      <c r="J62" s="80"/>
      <c r="K62" s="54">
        <v>2</v>
      </c>
      <c r="L62" s="80"/>
      <c r="M62" s="54">
        <v>2</v>
      </c>
      <c r="N62" s="80"/>
      <c r="O62" s="54">
        <v>9569</v>
      </c>
      <c r="P62" s="80"/>
      <c r="Q62" s="109">
        <v>-9567</v>
      </c>
      <c r="R62" s="109"/>
    </row>
    <row r="63" spans="1:18" ht="21.75" customHeight="1" x14ac:dyDescent="0.4">
      <c r="A63" s="34" t="s">
        <v>154</v>
      </c>
      <c r="B63" s="39"/>
      <c r="C63" s="54">
        <v>0</v>
      </c>
      <c r="D63" s="80"/>
      <c r="E63" s="54">
        <v>0</v>
      </c>
      <c r="F63" s="80"/>
      <c r="G63" s="54">
        <v>0</v>
      </c>
      <c r="H63" s="80"/>
      <c r="I63" s="54">
        <v>0</v>
      </c>
      <c r="J63" s="80"/>
      <c r="K63" s="54">
        <v>15880000</v>
      </c>
      <c r="L63" s="80"/>
      <c r="M63" s="54">
        <v>34492876642</v>
      </c>
      <c r="N63" s="80"/>
      <c r="O63" s="54">
        <v>36333440000</v>
      </c>
      <c r="P63" s="80"/>
      <c r="Q63" s="109">
        <v>-1840563358</v>
      </c>
      <c r="R63" s="109"/>
    </row>
    <row r="64" spans="1:18" ht="21.75" customHeight="1" x14ac:dyDescent="0.4">
      <c r="A64" s="34" t="s">
        <v>46</v>
      </c>
      <c r="B64" s="39"/>
      <c r="C64" s="54">
        <v>0</v>
      </c>
      <c r="D64" s="80"/>
      <c r="E64" s="54">
        <v>0</v>
      </c>
      <c r="F64" s="80"/>
      <c r="G64" s="54">
        <v>0</v>
      </c>
      <c r="H64" s="80"/>
      <c r="I64" s="54">
        <v>0</v>
      </c>
      <c r="J64" s="80"/>
      <c r="K64" s="54">
        <v>1</v>
      </c>
      <c r="L64" s="80"/>
      <c r="M64" s="54">
        <v>1</v>
      </c>
      <c r="N64" s="80"/>
      <c r="O64" s="54">
        <v>1936</v>
      </c>
      <c r="P64" s="80"/>
      <c r="Q64" s="109">
        <v>-1935</v>
      </c>
      <c r="R64" s="109"/>
    </row>
    <row r="65" spans="1:18" ht="21.75" customHeight="1" x14ac:dyDescent="0.4">
      <c r="A65" s="34" t="s">
        <v>29</v>
      </c>
      <c r="B65" s="39"/>
      <c r="C65" s="54">
        <v>0</v>
      </c>
      <c r="D65" s="80"/>
      <c r="E65" s="54">
        <v>0</v>
      </c>
      <c r="F65" s="80"/>
      <c r="G65" s="54">
        <v>0</v>
      </c>
      <c r="H65" s="80"/>
      <c r="I65" s="54">
        <v>0</v>
      </c>
      <c r="J65" s="80"/>
      <c r="K65" s="54">
        <v>103454584</v>
      </c>
      <c r="L65" s="80"/>
      <c r="M65" s="54">
        <v>484749448015</v>
      </c>
      <c r="N65" s="80"/>
      <c r="O65" s="54">
        <v>374690312217</v>
      </c>
      <c r="P65" s="80"/>
      <c r="Q65" s="109">
        <v>110059135798</v>
      </c>
      <c r="R65" s="109"/>
    </row>
    <row r="66" spans="1:18" ht="21.75" customHeight="1" x14ac:dyDescent="0.4">
      <c r="A66" s="34" t="s">
        <v>155</v>
      </c>
      <c r="B66" s="39"/>
      <c r="C66" s="54">
        <v>0</v>
      </c>
      <c r="D66" s="80"/>
      <c r="E66" s="54">
        <v>0</v>
      </c>
      <c r="F66" s="80"/>
      <c r="G66" s="54">
        <v>0</v>
      </c>
      <c r="H66" s="80"/>
      <c r="I66" s="54">
        <v>0</v>
      </c>
      <c r="J66" s="80"/>
      <c r="K66" s="54">
        <v>30000000</v>
      </c>
      <c r="L66" s="80"/>
      <c r="M66" s="54">
        <v>164940516601</v>
      </c>
      <c r="N66" s="80"/>
      <c r="O66" s="54">
        <v>147441399300</v>
      </c>
      <c r="P66" s="80"/>
      <c r="Q66" s="109">
        <v>17499117301</v>
      </c>
      <c r="R66" s="109"/>
    </row>
    <row r="67" spans="1:18" ht="21.75" customHeight="1" x14ac:dyDescent="0.4">
      <c r="A67" s="34" t="s">
        <v>62</v>
      </c>
      <c r="B67" s="39"/>
      <c r="C67" s="54">
        <v>0</v>
      </c>
      <c r="D67" s="80"/>
      <c r="E67" s="54">
        <v>0</v>
      </c>
      <c r="F67" s="80"/>
      <c r="G67" s="54">
        <v>0</v>
      </c>
      <c r="H67" s="80"/>
      <c r="I67" s="54">
        <v>0</v>
      </c>
      <c r="J67" s="80"/>
      <c r="K67" s="54">
        <v>145452</v>
      </c>
      <c r="L67" s="80"/>
      <c r="M67" s="54">
        <v>3562701910069</v>
      </c>
      <c r="N67" s="80"/>
      <c r="O67" s="54">
        <v>2585733948683</v>
      </c>
      <c r="P67" s="80"/>
      <c r="Q67" s="109">
        <v>976967961386</v>
      </c>
      <c r="R67" s="109"/>
    </row>
    <row r="68" spans="1:18" ht="21.75" customHeight="1" x14ac:dyDescent="0.4">
      <c r="A68" s="35" t="s">
        <v>156</v>
      </c>
      <c r="B68" s="39"/>
      <c r="C68" s="55">
        <v>0</v>
      </c>
      <c r="D68" s="80"/>
      <c r="E68" s="55">
        <v>0</v>
      </c>
      <c r="F68" s="80"/>
      <c r="G68" s="55">
        <v>0</v>
      </c>
      <c r="H68" s="80"/>
      <c r="I68" s="55">
        <v>0</v>
      </c>
      <c r="J68" s="80"/>
      <c r="K68" s="55">
        <v>30000000</v>
      </c>
      <c r="L68" s="80"/>
      <c r="M68" s="55">
        <v>570266628215</v>
      </c>
      <c r="N68" s="80"/>
      <c r="O68" s="55">
        <v>516456899879</v>
      </c>
      <c r="P68" s="80"/>
      <c r="Q68" s="107">
        <v>53809728336</v>
      </c>
      <c r="R68" s="107"/>
    </row>
    <row r="69" spans="1:18" ht="21.75" customHeight="1" x14ac:dyDescent="0.4">
      <c r="A69" s="4" t="s">
        <v>96</v>
      </c>
      <c r="B69" s="39"/>
      <c r="C69" s="56">
        <f>SUM(C8:C68)</f>
        <v>1094545395</v>
      </c>
      <c r="D69" s="80"/>
      <c r="E69" s="56">
        <f>SUM(E8:E68)</f>
        <v>4866697280689</v>
      </c>
      <c r="F69" s="80"/>
      <c r="G69" s="56">
        <f>SUM(G8:G68)</f>
        <v>5057374651044</v>
      </c>
      <c r="H69" s="80"/>
      <c r="I69" s="56">
        <f>SUM(I8:I68)</f>
        <v>-190677370355</v>
      </c>
      <c r="J69" s="80"/>
      <c r="K69" s="56">
        <f>SUM(K8:K68)</f>
        <v>7983600528</v>
      </c>
      <c r="L69" s="80"/>
      <c r="M69" s="56">
        <f>SUM(M8:M68)</f>
        <v>38839074359516</v>
      </c>
      <c r="N69" s="80"/>
      <c r="O69" s="56">
        <f>SUM(O8:O68)</f>
        <v>35225483209338</v>
      </c>
      <c r="P69" s="80"/>
      <c r="Q69" s="108">
        <f>SUM(Q8:R68)</f>
        <v>3613591150178</v>
      </c>
      <c r="R69" s="108"/>
    </row>
    <row r="70" spans="1:18" x14ac:dyDescent="0.4">
      <c r="A70" s="39"/>
      <c r="B70" s="39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</row>
    <row r="71" spans="1:18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</row>
  </sheetData>
  <mergeCells count="7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83"/>
  <sheetViews>
    <sheetView rightToLeft="1" workbookViewId="0">
      <selection activeCell="C9" sqref="C9"/>
    </sheetView>
  </sheetViews>
  <sheetFormatPr defaultRowHeight="18.75" x14ac:dyDescent="0.45"/>
  <cols>
    <col min="1" max="1" width="35.7109375" style="8" customWidth="1"/>
    <col min="2" max="2" width="1.28515625" style="8" customWidth="1"/>
    <col min="3" max="3" width="18" style="8" customWidth="1"/>
    <col min="4" max="4" width="1.28515625" style="8" customWidth="1"/>
    <col min="5" max="5" width="19.28515625" style="8" bestFit="1" customWidth="1"/>
    <col min="6" max="6" width="1.28515625" style="8" customWidth="1"/>
    <col min="7" max="7" width="19.42578125" style="8" bestFit="1" customWidth="1"/>
    <col min="8" max="8" width="1.28515625" style="8" customWidth="1"/>
    <col min="9" max="9" width="26.42578125" style="8" bestFit="1" customWidth="1"/>
    <col min="10" max="10" width="1.28515625" style="8" customWidth="1"/>
    <col min="11" max="11" width="15.7109375" style="8" bestFit="1" customWidth="1"/>
    <col min="12" max="12" width="1.28515625" style="8" customWidth="1"/>
    <col min="13" max="13" width="19.28515625" style="8" bestFit="1" customWidth="1"/>
    <col min="14" max="14" width="1.28515625" style="8" customWidth="1"/>
    <col min="15" max="15" width="21.42578125" style="8" customWidth="1"/>
    <col min="16" max="16" width="1.28515625" style="8" customWidth="1"/>
    <col min="17" max="17" width="21.28515625" style="8" customWidth="1"/>
    <col min="18" max="18" width="1.28515625" style="8" customWidth="1"/>
    <col min="19" max="19" width="0.28515625" style="8" customWidth="1"/>
    <col min="20" max="20" width="9.140625" style="8"/>
  </cols>
  <sheetData>
    <row r="1" spans="1:18" ht="29.1" customHeight="1" x14ac:dyDescent="0.4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8" ht="21.75" customHeight="1" x14ac:dyDescent="0.45">
      <c r="A2" s="92" t="s">
        <v>111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1.75" customHeight="1" x14ac:dyDescent="0.4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14.45" customHeight="1" x14ac:dyDescent="0.45"/>
    <row r="5" spans="1:18" ht="21" x14ac:dyDescent="0.45">
      <c r="A5" s="93" t="s">
        <v>195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21" x14ac:dyDescent="0.45">
      <c r="A6" s="89" t="s">
        <v>114</v>
      </c>
      <c r="B6" s="10"/>
      <c r="C6" s="89" t="s">
        <v>125</v>
      </c>
      <c r="D6" s="89"/>
      <c r="E6" s="89"/>
      <c r="F6" s="89"/>
      <c r="G6" s="89"/>
      <c r="H6" s="89"/>
      <c r="I6" s="89"/>
      <c r="J6" s="10"/>
      <c r="K6" s="89" t="s">
        <v>126</v>
      </c>
      <c r="L6" s="89"/>
      <c r="M6" s="89"/>
      <c r="N6" s="89"/>
      <c r="O6" s="89"/>
      <c r="P6" s="89"/>
      <c r="Q6" s="89"/>
      <c r="R6" s="89"/>
    </row>
    <row r="7" spans="1:18" ht="34.5" customHeight="1" x14ac:dyDescent="0.45">
      <c r="A7" s="89"/>
      <c r="B7" s="10"/>
      <c r="C7" s="5" t="s">
        <v>13</v>
      </c>
      <c r="D7" s="11"/>
      <c r="E7" s="5" t="s">
        <v>15</v>
      </c>
      <c r="F7" s="11"/>
      <c r="G7" s="5" t="s">
        <v>193</v>
      </c>
      <c r="H7" s="11"/>
      <c r="I7" s="5" t="s">
        <v>196</v>
      </c>
      <c r="J7" s="10"/>
      <c r="K7" s="5" t="s">
        <v>13</v>
      </c>
      <c r="L7" s="11"/>
      <c r="M7" s="5" t="s">
        <v>15</v>
      </c>
      <c r="N7" s="11"/>
      <c r="O7" s="5" t="s">
        <v>193</v>
      </c>
      <c r="P7" s="11"/>
      <c r="Q7" s="111" t="s">
        <v>196</v>
      </c>
      <c r="R7" s="111"/>
    </row>
    <row r="8" spans="1:18" ht="21.75" customHeight="1" x14ac:dyDescent="0.45">
      <c r="A8" s="33" t="s">
        <v>56</v>
      </c>
      <c r="B8" s="10"/>
      <c r="C8" s="53">
        <v>8844964</v>
      </c>
      <c r="D8" s="79"/>
      <c r="E8" s="53">
        <v>19554247930</v>
      </c>
      <c r="F8" s="79"/>
      <c r="G8" s="53">
        <v>70015637</v>
      </c>
      <c r="H8" s="79"/>
      <c r="I8" s="53">
        <v>19484232293</v>
      </c>
      <c r="J8" s="79"/>
      <c r="K8" s="53">
        <v>8844964</v>
      </c>
      <c r="L8" s="79"/>
      <c r="M8" s="53">
        <v>19554247930</v>
      </c>
      <c r="N8" s="79"/>
      <c r="O8" s="53">
        <v>29805308482</v>
      </c>
      <c r="P8" s="79"/>
      <c r="Q8" s="110">
        <v>-10251060551</v>
      </c>
      <c r="R8" s="110"/>
    </row>
    <row r="9" spans="1:18" ht="21.75" customHeight="1" x14ac:dyDescent="0.45">
      <c r="A9" s="34" t="s">
        <v>95</v>
      </c>
      <c r="B9" s="10"/>
      <c r="C9" s="54">
        <v>11838201</v>
      </c>
      <c r="D9" s="79"/>
      <c r="E9" s="54">
        <v>9503073590</v>
      </c>
      <c r="F9" s="79"/>
      <c r="G9" s="54">
        <v>10689895503</v>
      </c>
      <c r="H9" s="79"/>
      <c r="I9" s="54">
        <v>-1186821912</v>
      </c>
      <c r="J9" s="79"/>
      <c r="K9" s="54">
        <v>11838201</v>
      </c>
      <c r="L9" s="79"/>
      <c r="M9" s="54">
        <v>9503073590</v>
      </c>
      <c r="N9" s="79"/>
      <c r="O9" s="54">
        <v>10689895503</v>
      </c>
      <c r="P9" s="79"/>
      <c r="Q9" s="109">
        <v>-1186821912</v>
      </c>
      <c r="R9" s="109"/>
    </row>
    <row r="10" spans="1:18" ht="21.75" customHeight="1" x14ac:dyDescent="0.45">
      <c r="A10" s="34" t="s">
        <v>37</v>
      </c>
      <c r="B10" s="10"/>
      <c r="C10" s="54">
        <v>129424705</v>
      </c>
      <c r="D10" s="79"/>
      <c r="E10" s="54">
        <v>790964968254</v>
      </c>
      <c r="F10" s="79"/>
      <c r="G10" s="54">
        <v>790964968254</v>
      </c>
      <c r="H10" s="79"/>
      <c r="I10" s="54">
        <v>0</v>
      </c>
      <c r="J10" s="79"/>
      <c r="K10" s="54">
        <v>129424705</v>
      </c>
      <c r="L10" s="79"/>
      <c r="M10" s="54">
        <v>790964968254</v>
      </c>
      <c r="N10" s="79"/>
      <c r="O10" s="54">
        <v>922895230754</v>
      </c>
      <c r="P10" s="79"/>
      <c r="Q10" s="109">
        <v>-131930262499</v>
      </c>
      <c r="R10" s="109"/>
    </row>
    <row r="11" spans="1:18" ht="21.75" customHeight="1" x14ac:dyDescent="0.45">
      <c r="A11" s="34" t="s">
        <v>21</v>
      </c>
      <c r="B11" s="10"/>
      <c r="C11" s="54">
        <v>1000000000</v>
      </c>
      <c r="D11" s="79"/>
      <c r="E11" s="54">
        <v>2129411420000</v>
      </c>
      <c r="F11" s="79"/>
      <c r="G11" s="54">
        <v>2008354480000</v>
      </c>
      <c r="H11" s="79"/>
      <c r="I11" s="54">
        <v>121056939999</v>
      </c>
      <c r="J11" s="79"/>
      <c r="K11" s="54">
        <v>1000000000</v>
      </c>
      <c r="L11" s="79"/>
      <c r="M11" s="54">
        <v>2129411420000</v>
      </c>
      <c r="N11" s="79"/>
      <c r="O11" s="54">
        <v>2079759228193</v>
      </c>
      <c r="P11" s="79"/>
      <c r="Q11" s="109">
        <v>49652191806</v>
      </c>
      <c r="R11" s="109"/>
    </row>
    <row r="12" spans="1:18" ht="21.75" customHeight="1" x14ac:dyDescent="0.45">
      <c r="A12" s="34" t="s">
        <v>57</v>
      </c>
      <c r="B12" s="10"/>
      <c r="C12" s="54">
        <v>350000000</v>
      </c>
      <c r="D12" s="79"/>
      <c r="E12" s="54">
        <v>3773007448000</v>
      </c>
      <c r="F12" s="79"/>
      <c r="G12" s="54">
        <v>4716259310000</v>
      </c>
      <c r="H12" s="79"/>
      <c r="I12" s="54">
        <v>-943251862000</v>
      </c>
      <c r="J12" s="79"/>
      <c r="K12" s="54">
        <v>350000000</v>
      </c>
      <c r="L12" s="79"/>
      <c r="M12" s="54">
        <v>3773007448000</v>
      </c>
      <c r="N12" s="79"/>
      <c r="O12" s="54">
        <v>5103663352913</v>
      </c>
      <c r="P12" s="79"/>
      <c r="Q12" s="109">
        <v>-1330655904913</v>
      </c>
      <c r="R12" s="109"/>
    </row>
    <row r="13" spans="1:18" ht="21.75" customHeight="1" x14ac:dyDescent="0.45">
      <c r="A13" s="34" t="s">
        <v>19</v>
      </c>
      <c r="B13" s="10"/>
      <c r="C13" s="54">
        <v>90000000</v>
      </c>
      <c r="D13" s="79"/>
      <c r="E13" s="54">
        <v>526895370000</v>
      </c>
      <c r="F13" s="79"/>
      <c r="G13" s="54">
        <v>491651529700</v>
      </c>
      <c r="H13" s="79"/>
      <c r="I13" s="54">
        <v>35243840299</v>
      </c>
      <c r="J13" s="79"/>
      <c r="K13" s="54">
        <v>90000000</v>
      </c>
      <c r="L13" s="79"/>
      <c r="M13" s="54">
        <v>526895370000</v>
      </c>
      <c r="N13" s="79"/>
      <c r="O13" s="54">
        <v>549385742462</v>
      </c>
      <c r="P13" s="79"/>
      <c r="Q13" s="109">
        <v>-22490372462</v>
      </c>
      <c r="R13" s="109"/>
    </row>
    <row r="14" spans="1:18" ht="21.75" customHeight="1" x14ac:dyDescent="0.45">
      <c r="A14" s="34" t="s">
        <v>82</v>
      </c>
      <c r="B14" s="10"/>
      <c r="C14" s="54">
        <v>149800000</v>
      </c>
      <c r="D14" s="79"/>
      <c r="E14" s="54">
        <v>2115176314580</v>
      </c>
      <c r="F14" s="79"/>
      <c r="G14" s="54">
        <v>2110754879721</v>
      </c>
      <c r="H14" s="79"/>
      <c r="I14" s="54">
        <v>4421434858</v>
      </c>
      <c r="J14" s="79"/>
      <c r="K14" s="54">
        <v>149800000</v>
      </c>
      <c r="L14" s="79"/>
      <c r="M14" s="54">
        <v>2115176314580</v>
      </c>
      <c r="N14" s="79"/>
      <c r="O14" s="54">
        <v>1814504482314</v>
      </c>
      <c r="P14" s="79"/>
      <c r="Q14" s="109">
        <v>300671832266</v>
      </c>
      <c r="R14" s="109"/>
    </row>
    <row r="15" spans="1:18" ht="21.75" customHeight="1" x14ac:dyDescent="0.45">
      <c r="A15" s="34" t="s">
        <v>77</v>
      </c>
      <c r="B15" s="10"/>
      <c r="C15" s="54">
        <v>250000000</v>
      </c>
      <c r="D15" s="79"/>
      <c r="E15" s="54">
        <v>1332122475000</v>
      </c>
      <c r="F15" s="79"/>
      <c r="G15" s="54">
        <v>1344525850000</v>
      </c>
      <c r="H15" s="79"/>
      <c r="I15" s="54">
        <v>-12403375000</v>
      </c>
      <c r="J15" s="79"/>
      <c r="K15" s="54">
        <v>250000000</v>
      </c>
      <c r="L15" s="79"/>
      <c r="M15" s="54">
        <v>1332122475000</v>
      </c>
      <c r="N15" s="79"/>
      <c r="O15" s="54">
        <v>1523631464762</v>
      </c>
      <c r="P15" s="79"/>
      <c r="Q15" s="109">
        <v>-191508989762</v>
      </c>
      <c r="R15" s="109"/>
    </row>
    <row r="16" spans="1:18" ht="21.75" customHeight="1" x14ac:dyDescent="0.45">
      <c r="A16" s="34" t="s">
        <v>89</v>
      </c>
      <c r="B16" s="10"/>
      <c r="C16" s="54">
        <v>150000000</v>
      </c>
      <c r="D16" s="79"/>
      <c r="E16" s="54">
        <v>684666300000</v>
      </c>
      <c r="F16" s="79"/>
      <c r="G16" s="54">
        <v>855832875000</v>
      </c>
      <c r="H16" s="79"/>
      <c r="I16" s="54">
        <v>-171166575000</v>
      </c>
      <c r="J16" s="79"/>
      <c r="K16" s="54">
        <v>150000000</v>
      </c>
      <c r="L16" s="79"/>
      <c r="M16" s="54">
        <v>684666300000</v>
      </c>
      <c r="N16" s="79"/>
      <c r="O16" s="54">
        <v>1133715190750</v>
      </c>
      <c r="P16" s="79"/>
      <c r="Q16" s="109">
        <v>-449048890750</v>
      </c>
      <c r="R16" s="109"/>
    </row>
    <row r="17" spans="1:18" ht="21.75" customHeight="1" x14ac:dyDescent="0.45">
      <c r="A17" s="34" t="s">
        <v>39</v>
      </c>
      <c r="B17" s="10"/>
      <c r="C17" s="54">
        <v>213087640</v>
      </c>
      <c r="D17" s="79"/>
      <c r="E17" s="54">
        <v>382495814829</v>
      </c>
      <c r="F17" s="79"/>
      <c r="G17" s="54">
        <v>346333216485</v>
      </c>
      <c r="H17" s="79"/>
      <c r="I17" s="54">
        <v>36162598344</v>
      </c>
      <c r="J17" s="79"/>
      <c r="K17" s="54">
        <v>213087640</v>
      </c>
      <c r="L17" s="79"/>
      <c r="M17" s="54">
        <v>382495814829</v>
      </c>
      <c r="N17" s="79"/>
      <c r="O17" s="54">
        <v>405724151220</v>
      </c>
      <c r="P17" s="79"/>
      <c r="Q17" s="109">
        <v>-23228336390</v>
      </c>
      <c r="R17" s="109"/>
    </row>
    <row r="18" spans="1:18" ht="21.75" customHeight="1" x14ac:dyDescent="0.45">
      <c r="A18" s="34" t="s">
        <v>34</v>
      </c>
      <c r="B18" s="10"/>
      <c r="C18" s="54">
        <v>10000000</v>
      </c>
      <c r="D18" s="79"/>
      <c r="E18" s="54">
        <v>482084456800</v>
      </c>
      <c r="F18" s="79"/>
      <c r="G18" s="54">
        <v>602605571000</v>
      </c>
      <c r="H18" s="79"/>
      <c r="I18" s="54">
        <v>-120521114200</v>
      </c>
      <c r="J18" s="79"/>
      <c r="K18" s="54">
        <v>10000000</v>
      </c>
      <c r="L18" s="79"/>
      <c r="M18" s="54">
        <v>482084456800</v>
      </c>
      <c r="N18" s="79"/>
      <c r="O18" s="54">
        <v>477648644874</v>
      </c>
      <c r="P18" s="79"/>
      <c r="Q18" s="109">
        <v>4435811925</v>
      </c>
      <c r="R18" s="109"/>
    </row>
    <row r="19" spans="1:18" ht="21.75" customHeight="1" x14ac:dyDescent="0.45">
      <c r="A19" s="34" t="s">
        <v>25</v>
      </c>
      <c r="B19" s="10"/>
      <c r="C19" s="54">
        <v>10500000</v>
      </c>
      <c r="D19" s="79"/>
      <c r="E19" s="54">
        <v>254636327400</v>
      </c>
      <c r="F19" s="79"/>
      <c r="G19" s="54">
        <v>240049958400</v>
      </c>
      <c r="H19" s="79"/>
      <c r="I19" s="54">
        <v>14586368999</v>
      </c>
      <c r="J19" s="79"/>
      <c r="K19" s="54">
        <v>10500000</v>
      </c>
      <c r="L19" s="79"/>
      <c r="M19" s="54">
        <v>254636327400</v>
      </c>
      <c r="N19" s="79"/>
      <c r="O19" s="54">
        <v>316618662165</v>
      </c>
      <c r="P19" s="79"/>
      <c r="Q19" s="109">
        <v>-61982334765</v>
      </c>
      <c r="R19" s="109"/>
    </row>
    <row r="20" spans="1:18" ht="21.75" customHeight="1" x14ac:dyDescent="0.45">
      <c r="A20" s="34" t="s">
        <v>45</v>
      </c>
      <c r="B20" s="10"/>
      <c r="C20" s="54">
        <v>34000000</v>
      </c>
      <c r="D20" s="79"/>
      <c r="E20" s="54">
        <v>756387575600</v>
      </c>
      <c r="F20" s="79"/>
      <c r="G20" s="54">
        <v>736482639400</v>
      </c>
      <c r="H20" s="79"/>
      <c r="I20" s="54">
        <v>19904936199</v>
      </c>
      <c r="J20" s="79"/>
      <c r="K20" s="54">
        <v>34000000</v>
      </c>
      <c r="L20" s="79"/>
      <c r="M20" s="54">
        <v>756387575600</v>
      </c>
      <c r="N20" s="79"/>
      <c r="O20" s="54">
        <v>865388016669</v>
      </c>
      <c r="P20" s="79"/>
      <c r="Q20" s="109">
        <v>-109000441069</v>
      </c>
      <c r="R20" s="109"/>
    </row>
    <row r="21" spans="1:18" ht="21.75" customHeight="1" x14ac:dyDescent="0.45">
      <c r="A21" s="34" t="s">
        <v>60</v>
      </c>
      <c r="B21" s="10"/>
      <c r="C21" s="54">
        <v>17000000</v>
      </c>
      <c r="D21" s="79"/>
      <c r="E21" s="54">
        <v>132755803300</v>
      </c>
      <c r="F21" s="79"/>
      <c r="G21" s="54">
        <v>123140707000</v>
      </c>
      <c r="H21" s="79"/>
      <c r="I21" s="54">
        <v>9615096299</v>
      </c>
      <c r="J21" s="79"/>
      <c r="K21" s="54">
        <v>17000000</v>
      </c>
      <c r="L21" s="79"/>
      <c r="M21" s="54">
        <v>132755803300</v>
      </c>
      <c r="N21" s="79"/>
      <c r="O21" s="54">
        <v>140670519402</v>
      </c>
      <c r="P21" s="79"/>
      <c r="Q21" s="109">
        <v>-7914716102</v>
      </c>
      <c r="R21" s="109"/>
    </row>
    <row r="22" spans="1:18" ht="21.75" customHeight="1" x14ac:dyDescent="0.45">
      <c r="A22" s="34" t="s">
        <v>59</v>
      </c>
      <c r="B22" s="10"/>
      <c r="C22" s="54">
        <v>2100000</v>
      </c>
      <c r="D22" s="79"/>
      <c r="E22" s="54">
        <v>277224361680</v>
      </c>
      <c r="F22" s="79"/>
      <c r="G22" s="54">
        <v>261762810540</v>
      </c>
      <c r="H22" s="79"/>
      <c r="I22" s="54">
        <v>15461551139</v>
      </c>
      <c r="J22" s="79"/>
      <c r="K22" s="54">
        <v>2100000</v>
      </c>
      <c r="L22" s="79"/>
      <c r="M22" s="54">
        <v>277224361680</v>
      </c>
      <c r="N22" s="79"/>
      <c r="O22" s="54">
        <v>275982121740</v>
      </c>
      <c r="P22" s="79"/>
      <c r="Q22" s="109">
        <v>1242239939</v>
      </c>
      <c r="R22" s="109"/>
    </row>
    <row r="23" spans="1:18" ht="21.75" customHeight="1" x14ac:dyDescent="0.45">
      <c r="A23" s="34" t="s">
        <v>27</v>
      </c>
      <c r="B23" s="10"/>
      <c r="C23" s="54">
        <v>300000000</v>
      </c>
      <c r="D23" s="79"/>
      <c r="E23" s="54">
        <v>1541987580000</v>
      </c>
      <c r="F23" s="79"/>
      <c r="G23" s="54">
        <v>1525906083504</v>
      </c>
      <c r="H23" s="79"/>
      <c r="I23" s="54">
        <v>16081496495</v>
      </c>
      <c r="J23" s="79"/>
      <c r="K23" s="54">
        <v>300000000</v>
      </c>
      <c r="L23" s="79"/>
      <c r="M23" s="54">
        <v>1541987580000</v>
      </c>
      <c r="N23" s="79"/>
      <c r="O23" s="54">
        <v>1562735709960</v>
      </c>
      <c r="P23" s="79"/>
      <c r="Q23" s="109">
        <v>-20748129960</v>
      </c>
      <c r="R23" s="109"/>
    </row>
    <row r="24" spans="1:18" ht="21.75" customHeight="1" x14ac:dyDescent="0.45">
      <c r="A24" s="34" t="s">
        <v>72</v>
      </c>
      <c r="B24" s="10"/>
      <c r="C24" s="54">
        <v>18000000</v>
      </c>
      <c r="D24" s="79"/>
      <c r="E24" s="54">
        <v>248980388400</v>
      </c>
      <c r="F24" s="79"/>
      <c r="G24" s="54">
        <v>228440399400</v>
      </c>
      <c r="H24" s="79"/>
      <c r="I24" s="54">
        <v>20539988999</v>
      </c>
      <c r="J24" s="79"/>
      <c r="K24" s="54">
        <v>18000000</v>
      </c>
      <c r="L24" s="79"/>
      <c r="M24" s="54">
        <v>248980388400</v>
      </c>
      <c r="N24" s="79"/>
      <c r="O24" s="54">
        <v>175929471000</v>
      </c>
      <c r="P24" s="79"/>
      <c r="Q24" s="109">
        <v>73050917400</v>
      </c>
      <c r="R24" s="109"/>
    </row>
    <row r="25" spans="1:18" ht="21.75" customHeight="1" x14ac:dyDescent="0.45">
      <c r="A25" s="34" t="s">
        <v>26</v>
      </c>
      <c r="B25" s="10"/>
      <c r="C25" s="54">
        <v>811557931</v>
      </c>
      <c r="D25" s="79"/>
      <c r="E25" s="54">
        <v>804479303605</v>
      </c>
      <c r="F25" s="79"/>
      <c r="G25" s="54">
        <v>787568327253</v>
      </c>
      <c r="H25" s="79"/>
      <c r="I25" s="54">
        <v>16910976352</v>
      </c>
      <c r="J25" s="79"/>
      <c r="K25" s="54">
        <v>811557931</v>
      </c>
      <c r="L25" s="79"/>
      <c r="M25" s="54">
        <v>804479303605</v>
      </c>
      <c r="N25" s="79"/>
      <c r="O25" s="54">
        <v>669843997121</v>
      </c>
      <c r="P25" s="79"/>
      <c r="Q25" s="109">
        <v>134635306484</v>
      </c>
      <c r="R25" s="109"/>
    </row>
    <row r="26" spans="1:18" ht="21.75" customHeight="1" x14ac:dyDescent="0.45">
      <c r="A26" s="34" t="s">
        <v>70</v>
      </c>
      <c r="B26" s="10"/>
      <c r="C26" s="54">
        <v>774000000</v>
      </c>
      <c r="D26" s="79"/>
      <c r="E26" s="54">
        <v>1002262158900</v>
      </c>
      <c r="F26" s="79"/>
      <c r="G26" s="54">
        <v>2004524317800</v>
      </c>
      <c r="H26" s="79"/>
      <c r="I26" s="54">
        <v>-1002262158900</v>
      </c>
      <c r="J26" s="79"/>
      <c r="K26" s="54">
        <v>774000000</v>
      </c>
      <c r="L26" s="79"/>
      <c r="M26" s="54">
        <v>1002262158900</v>
      </c>
      <c r="N26" s="79"/>
      <c r="O26" s="54">
        <v>2029451338470</v>
      </c>
      <c r="P26" s="79"/>
      <c r="Q26" s="109">
        <v>-1027189179570</v>
      </c>
      <c r="R26" s="109"/>
    </row>
    <row r="27" spans="1:18" ht="21.75" customHeight="1" x14ac:dyDescent="0.45">
      <c r="A27" s="34" t="s">
        <v>85</v>
      </c>
      <c r="B27" s="10"/>
      <c r="C27" s="54">
        <v>40050000</v>
      </c>
      <c r="D27" s="79"/>
      <c r="E27" s="54">
        <v>307590800490</v>
      </c>
      <c r="F27" s="79"/>
      <c r="G27" s="54">
        <v>287720593740</v>
      </c>
      <c r="H27" s="79"/>
      <c r="I27" s="54">
        <v>19870206749</v>
      </c>
      <c r="J27" s="79"/>
      <c r="K27" s="54">
        <v>40050000</v>
      </c>
      <c r="L27" s="79"/>
      <c r="M27" s="54">
        <v>307590800490</v>
      </c>
      <c r="N27" s="79"/>
      <c r="O27" s="54">
        <v>285336168930</v>
      </c>
      <c r="P27" s="79"/>
      <c r="Q27" s="109">
        <v>22254631559</v>
      </c>
      <c r="R27" s="109"/>
    </row>
    <row r="28" spans="1:18" ht="21.75" customHeight="1" x14ac:dyDescent="0.45">
      <c r="A28" s="34" t="s">
        <v>73</v>
      </c>
      <c r="B28" s="10"/>
      <c r="C28" s="54">
        <v>27477294</v>
      </c>
      <c r="D28" s="79"/>
      <c r="E28" s="54">
        <v>137033359844</v>
      </c>
      <c r="F28" s="79"/>
      <c r="G28" s="54">
        <v>132234738409</v>
      </c>
      <c r="H28" s="79"/>
      <c r="I28" s="54">
        <v>4798621435</v>
      </c>
      <c r="J28" s="79"/>
      <c r="K28" s="54">
        <v>27477294</v>
      </c>
      <c r="L28" s="79"/>
      <c r="M28" s="54">
        <v>137033359844</v>
      </c>
      <c r="N28" s="79"/>
      <c r="O28" s="54">
        <v>148866324273</v>
      </c>
      <c r="P28" s="79"/>
      <c r="Q28" s="109">
        <v>-11832964428</v>
      </c>
      <c r="R28" s="109"/>
    </row>
    <row r="29" spans="1:18" ht="21.75" customHeight="1" x14ac:dyDescent="0.45">
      <c r="A29" s="34" t="s">
        <v>36</v>
      </c>
      <c r="B29" s="10"/>
      <c r="C29" s="54">
        <v>17200000</v>
      </c>
      <c r="D29" s="79"/>
      <c r="E29" s="54">
        <v>134829647600</v>
      </c>
      <c r="F29" s="79"/>
      <c r="G29" s="54">
        <v>130904227480</v>
      </c>
      <c r="H29" s="79"/>
      <c r="I29" s="54">
        <v>3925420119</v>
      </c>
      <c r="J29" s="79"/>
      <c r="K29" s="54">
        <v>17200000</v>
      </c>
      <c r="L29" s="79"/>
      <c r="M29" s="54">
        <v>134829647600</v>
      </c>
      <c r="N29" s="79"/>
      <c r="O29" s="54">
        <v>177155916720</v>
      </c>
      <c r="P29" s="79"/>
      <c r="Q29" s="109">
        <v>-42326269120</v>
      </c>
      <c r="R29" s="109"/>
    </row>
    <row r="30" spans="1:18" ht="21.75" customHeight="1" x14ac:dyDescent="0.45">
      <c r="A30" s="34" t="s">
        <v>47</v>
      </c>
      <c r="B30" s="10"/>
      <c r="C30" s="54">
        <v>266515000</v>
      </c>
      <c r="D30" s="79"/>
      <c r="E30" s="54">
        <v>1520615324537</v>
      </c>
      <c r="F30" s="79"/>
      <c r="G30" s="54">
        <v>1613174518205</v>
      </c>
      <c r="H30" s="79"/>
      <c r="I30" s="54">
        <v>-92559193667</v>
      </c>
      <c r="J30" s="79"/>
      <c r="K30" s="54">
        <v>266515000</v>
      </c>
      <c r="L30" s="79"/>
      <c r="M30" s="54">
        <v>1520615324537</v>
      </c>
      <c r="N30" s="79"/>
      <c r="O30" s="54">
        <v>1882201533059</v>
      </c>
      <c r="P30" s="79"/>
      <c r="Q30" s="109">
        <v>-361586208521</v>
      </c>
      <c r="R30" s="109"/>
    </row>
    <row r="31" spans="1:18" ht="21.75" customHeight="1" x14ac:dyDescent="0.45">
      <c r="A31" s="34" t="s">
        <v>81</v>
      </c>
      <c r="B31" s="10"/>
      <c r="C31" s="54">
        <v>54000000</v>
      </c>
      <c r="D31" s="79"/>
      <c r="E31" s="54">
        <v>1063078387200</v>
      </c>
      <c r="F31" s="79"/>
      <c r="G31" s="54">
        <v>934480195200</v>
      </c>
      <c r="H31" s="79"/>
      <c r="I31" s="54">
        <v>128598191999</v>
      </c>
      <c r="J31" s="79"/>
      <c r="K31" s="54">
        <v>54000000</v>
      </c>
      <c r="L31" s="79"/>
      <c r="M31" s="54">
        <v>1063078387200</v>
      </c>
      <c r="N31" s="79"/>
      <c r="O31" s="54">
        <v>1063614213000</v>
      </c>
      <c r="P31" s="79"/>
      <c r="Q31" s="109">
        <v>-535825800</v>
      </c>
      <c r="R31" s="109"/>
    </row>
    <row r="32" spans="1:18" ht="21.75" customHeight="1" x14ac:dyDescent="0.45">
      <c r="A32" s="34" t="s">
        <v>63</v>
      </c>
      <c r="B32" s="10"/>
      <c r="C32" s="54">
        <v>22000000</v>
      </c>
      <c r="D32" s="79"/>
      <c r="E32" s="54">
        <v>205419735400</v>
      </c>
      <c r="F32" s="79"/>
      <c r="G32" s="54">
        <v>201272046800</v>
      </c>
      <c r="H32" s="79"/>
      <c r="I32" s="54">
        <v>4147688599</v>
      </c>
      <c r="J32" s="79"/>
      <c r="K32" s="54">
        <v>22000000</v>
      </c>
      <c r="L32" s="79"/>
      <c r="M32" s="54">
        <v>205419735400</v>
      </c>
      <c r="N32" s="79"/>
      <c r="O32" s="54">
        <v>205419735400</v>
      </c>
      <c r="P32" s="79"/>
      <c r="Q32" s="109">
        <v>0</v>
      </c>
      <c r="R32" s="109"/>
    </row>
    <row r="33" spans="1:18" ht="21.75" customHeight="1" x14ac:dyDescent="0.45">
      <c r="A33" s="34" t="s">
        <v>94</v>
      </c>
      <c r="B33" s="10"/>
      <c r="C33" s="54">
        <v>323200000</v>
      </c>
      <c r="D33" s="79"/>
      <c r="E33" s="54">
        <v>124111543968</v>
      </c>
      <c r="F33" s="79"/>
      <c r="G33" s="54">
        <v>125411602889</v>
      </c>
      <c r="H33" s="79"/>
      <c r="I33" s="54">
        <v>-1300058921</v>
      </c>
      <c r="J33" s="79"/>
      <c r="K33" s="54">
        <v>323200000</v>
      </c>
      <c r="L33" s="79"/>
      <c r="M33" s="54">
        <v>124111543968</v>
      </c>
      <c r="N33" s="79"/>
      <c r="O33" s="54">
        <v>125411602889</v>
      </c>
      <c r="P33" s="79"/>
      <c r="Q33" s="109">
        <v>-1300058921</v>
      </c>
      <c r="R33" s="109"/>
    </row>
    <row r="34" spans="1:18" ht="21.75" customHeight="1" x14ac:dyDescent="0.45">
      <c r="A34" s="34" t="s">
        <v>23</v>
      </c>
      <c r="B34" s="10"/>
      <c r="C34" s="54">
        <v>236000000</v>
      </c>
      <c r="D34" s="79"/>
      <c r="E34" s="54">
        <v>474674184440</v>
      </c>
      <c r="F34" s="79"/>
      <c r="G34" s="54">
        <v>491769012000</v>
      </c>
      <c r="H34" s="79"/>
      <c r="I34" s="54">
        <v>-17094827560</v>
      </c>
      <c r="J34" s="79"/>
      <c r="K34" s="54">
        <v>236000000</v>
      </c>
      <c r="L34" s="79"/>
      <c r="M34" s="54">
        <v>474674184440</v>
      </c>
      <c r="N34" s="79"/>
      <c r="O34" s="54">
        <v>618692252240</v>
      </c>
      <c r="P34" s="79"/>
      <c r="Q34" s="109">
        <v>-144018067800</v>
      </c>
      <c r="R34" s="109"/>
    </row>
    <row r="35" spans="1:18" ht="21.75" customHeight="1" x14ac:dyDescent="0.45">
      <c r="A35" s="34" t="s">
        <v>32</v>
      </c>
      <c r="B35" s="10"/>
      <c r="C35" s="54">
        <v>97321991</v>
      </c>
      <c r="D35" s="79"/>
      <c r="E35" s="54">
        <v>1006796981014</v>
      </c>
      <c r="F35" s="79"/>
      <c r="G35" s="54">
        <v>1258496226268</v>
      </c>
      <c r="H35" s="79"/>
      <c r="I35" s="54">
        <v>-251699245253</v>
      </c>
      <c r="J35" s="79"/>
      <c r="K35" s="54">
        <v>97321991</v>
      </c>
      <c r="L35" s="79"/>
      <c r="M35" s="54">
        <v>1006796981014</v>
      </c>
      <c r="N35" s="79"/>
      <c r="O35" s="54">
        <v>980040272250</v>
      </c>
      <c r="P35" s="79"/>
      <c r="Q35" s="109">
        <v>26756708764</v>
      </c>
      <c r="R35" s="109"/>
    </row>
    <row r="36" spans="1:18" ht="21.75" customHeight="1" x14ac:dyDescent="0.45">
      <c r="A36" s="34" t="s">
        <v>65</v>
      </c>
      <c r="B36" s="10"/>
      <c r="C36" s="54">
        <v>10000000</v>
      </c>
      <c r="D36" s="79"/>
      <c r="E36" s="54">
        <v>376368011000</v>
      </c>
      <c r="F36" s="79"/>
      <c r="G36" s="54">
        <v>355530341000</v>
      </c>
      <c r="H36" s="79"/>
      <c r="I36" s="54">
        <v>20837669999</v>
      </c>
      <c r="J36" s="79"/>
      <c r="K36" s="54">
        <v>10000000</v>
      </c>
      <c r="L36" s="79"/>
      <c r="M36" s="54">
        <v>376368011000</v>
      </c>
      <c r="N36" s="79"/>
      <c r="O36" s="54">
        <v>289246705000</v>
      </c>
      <c r="P36" s="79"/>
      <c r="Q36" s="109">
        <v>87121306000</v>
      </c>
      <c r="R36" s="109"/>
    </row>
    <row r="37" spans="1:18" ht="21.75" customHeight="1" x14ac:dyDescent="0.45">
      <c r="A37" s="34" t="s">
        <v>52</v>
      </c>
      <c r="B37" s="10"/>
      <c r="C37" s="54">
        <v>89986666</v>
      </c>
      <c r="D37" s="79"/>
      <c r="E37" s="54">
        <v>261087085966</v>
      </c>
      <c r="F37" s="79"/>
      <c r="G37" s="54">
        <v>261176377035</v>
      </c>
      <c r="H37" s="79"/>
      <c r="I37" s="54">
        <v>-89291068</v>
      </c>
      <c r="J37" s="79"/>
      <c r="K37" s="54">
        <v>89986666</v>
      </c>
      <c r="L37" s="79"/>
      <c r="M37" s="54">
        <v>261087085966</v>
      </c>
      <c r="N37" s="79"/>
      <c r="O37" s="54">
        <v>295925875059</v>
      </c>
      <c r="P37" s="79"/>
      <c r="Q37" s="109">
        <v>-34838789092</v>
      </c>
      <c r="R37" s="109"/>
    </row>
    <row r="38" spans="1:18" ht="21.75" customHeight="1" x14ac:dyDescent="0.45">
      <c r="A38" s="34" t="s">
        <v>48</v>
      </c>
      <c r="B38" s="10"/>
      <c r="C38" s="54">
        <v>198000000</v>
      </c>
      <c r="D38" s="79"/>
      <c r="E38" s="54">
        <v>386062488900</v>
      </c>
      <c r="F38" s="79"/>
      <c r="G38" s="54">
        <v>435179853900</v>
      </c>
      <c r="H38" s="79"/>
      <c r="I38" s="54">
        <v>-49117365000</v>
      </c>
      <c r="J38" s="79"/>
      <c r="K38" s="54">
        <v>198000000</v>
      </c>
      <c r="L38" s="79"/>
      <c r="M38" s="54">
        <v>386062488900</v>
      </c>
      <c r="N38" s="79"/>
      <c r="O38" s="54">
        <v>485273285642</v>
      </c>
      <c r="P38" s="79"/>
      <c r="Q38" s="109">
        <v>-99210796742</v>
      </c>
      <c r="R38" s="109"/>
    </row>
    <row r="39" spans="1:18" ht="21.75" customHeight="1" x14ac:dyDescent="0.45">
      <c r="A39" s="34" t="s">
        <v>61</v>
      </c>
      <c r="B39" s="10"/>
      <c r="C39" s="54">
        <v>71794872</v>
      </c>
      <c r="D39" s="79"/>
      <c r="E39" s="54">
        <v>252616677029</v>
      </c>
      <c r="F39" s="79"/>
      <c r="G39" s="54">
        <v>243497970131</v>
      </c>
      <c r="H39" s="79"/>
      <c r="I39" s="54">
        <v>9118706898</v>
      </c>
      <c r="J39" s="79"/>
      <c r="K39" s="54">
        <v>71794872</v>
      </c>
      <c r="L39" s="79"/>
      <c r="M39" s="54">
        <v>252616677029</v>
      </c>
      <c r="N39" s="79"/>
      <c r="O39" s="54">
        <v>259637368200</v>
      </c>
      <c r="P39" s="79"/>
      <c r="Q39" s="109">
        <v>-7020691170</v>
      </c>
      <c r="R39" s="109"/>
    </row>
    <row r="40" spans="1:18" ht="21.75" customHeight="1" x14ac:dyDescent="0.45">
      <c r="A40" s="34" t="s">
        <v>53</v>
      </c>
      <c r="B40" s="10"/>
      <c r="C40" s="54">
        <v>37200000</v>
      </c>
      <c r="D40" s="79"/>
      <c r="E40" s="54">
        <v>1308915264240</v>
      </c>
      <c r="F40" s="79"/>
      <c r="G40" s="54">
        <v>1291935540000</v>
      </c>
      <c r="H40" s="79"/>
      <c r="I40" s="54">
        <v>16979724239</v>
      </c>
      <c r="J40" s="79"/>
      <c r="K40" s="54">
        <v>37200000</v>
      </c>
      <c r="L40" s="79"/>
      <c r="M40" s="54">
        <v>1308915264240</v>
      </c>
      <c r="N40" s="79"/>
      <c r="O40" s="54">
        <v>1478495628632</v>
      </c>
      <c r="P40" s="79"/>
      <c r="Q40" s="109">
        <v>-169580364392</v>
      </c>
      <c r="R40" s="109"/>
    </row>
    <row r="41" spans="1:18" ht="21.75" customHeight="1" x14ac:dyDescent="0.45">
      <c r="A41" s="34" t="s">
        <v>44</v>
      </c>
      <c r="B41" s="10"/>
      <c r="C41" s="54">
        <v>100000000</v>
      </c>
      <c r="D41" s="79"/>
      <c r="E41" s="54">
        <v>514988130000</v>
      </c>
      <c r="F41" s="79"/>
      <c r="G41" s="54">
        <v>480258680000</v>
      </c>
      <c r="H41" s="79"/>
      <c r="I41" s="54">
        <v>34729449999</v>
      </c>
      <c r="J41" s="79"/>
      <c r="K41" s="54">
        <v>100000000</v>
      </c>
      <c r="L41" s="79"/>
      <c r="M41" s="54">
        <v>514988130000</v>
      </c>
      <c r="N41" s="79"/>
      <c r="O41" s="54">
        <v>463216404594</v>
      </c>
      <c r="P41" s="79"/>
      <c r="Q41" s="109">
        <v>51771725405</v>
      </c>
      <c r="R41" s="109"/>
    </row>
    <row r="42" spans="1:18" ht="21.75" customHeight="1" x14ac:dyDescent="0.45">
      <c r="A42" s="34" t="s">
        <v>41</v>
      </c>
      <c r="B42" s="10"/>
      <c r="C42" s="54">
        <v>42000000</v>
      </c>
      <c r="D42" s="79"/>
      <c r="E42" s="54">
        <v>175494856740</v>
      </c>
      <c r="F42" s="79"/>
      <c r="G42" s="54">
        <v>185496938340</v>
      </c>
      <c r="H42" s="79"/>
      <c r="I42" s="54">
        <v>-10002081600</v>
      </c>
      <c r="J42" s="79"/>
      <c r="K42" s="54">
        <v>42000000</v>
      </c>
      <c r="L42" s="79"/>
      <c r="M42" s="54">
        <v>175494856740</v>
      </c>
      <c r="N42" s="79"/>
      <c r="O42" s="54">
        <v>200370960972</v>
      </c>
      <c r="P42" s="79"/>
      <c r="Q42" s="109">
        <v>-24876104232</v>
      </c>
      <c r="R42" s="109"/>
    </row>
    <row r="43" spans="1:18" ht="21.75" customHeight="1" x14ac:dyDescent="0.45">
      <c r="A43" s="34" t="s">
        <v>74</v>
      </c>
      <c r="B43" s="10"/>
      <c r="C43" s="54">
        <v>228571428</v>
      </c>
      <c r="D43" s="79"/>
      <c r="E43" s="54">
        <v>1072558815604</v>
      </c>
      <c r="F43" s="79"/>
      <c r="G43" s="54">
        <v>1031507188278</v>
      </c>
      <c r="H43" s="79"/>
      <c r="I43" s="54">
        <v>41051627326</v>
      </c>
      <c r="J43" s="79"/>
      <c r="K43" s="54">
        <v>228571428</v>
      </c>
      <c r="L43" s="79"/>
      <c r="M43" s="54">
        <v>1072558815604</v>
      </c>
      <c r="N43" s="79"/>
      <c r="O43" s="54">
        <v>1218507560000</v>
      </c>
      <c r="P43" s="79"/>
      <c r="Q43" s="109">
        <v>-145948744395</v>
      </c>
      <c r="R43" s="109"/>
    </row>
    <row r="44" spans="1:18" ht="21.75" customHeight="1" x14ac:dyDescent="0.45">
      <c r="A44" s="34" t="s">
        <v>71</v>
      </c>
      <c r="B44" s="10"/>
      <c r="C44" s="54">
        <v>89980000</v>
      </c>
      <c r="D44" s="79"/>
      <c r="E44" s="54">
        <v>369905495407</v>
      </c>
      <c r="F44" s="79"/>
      <c r="G44" s="54">
        <v>308514554971</v>
      </c>
      <c r="H44" s="79"/>
      <c r="I44" s="54">
        <v>61390940436</v>
      </c>
      <c r="J44" s="79"/>
      <c r="K44" s="54">
        <v>89980000</v>
      </c>
      <c r="L44" s="79"/>
      <c r="M44" s="54">
        <v>369905495407</v>
      </c>
      <c r="N44" s="79"/>
      <c r="O44" s="54">
        <v>484254439775</v>
      </c>
      <c r="P44" s="79"/>
      <c r="Q44" s="109">
        <v>-114348944367</v>
      </c>
      <c r="R44" s="109"/>
    </row>
    <row r="45" spans="1:18" ht="21.75" customHeight="1" x14ac:dyDescent="0.45">
      <c r="A45" s="34" t="s">
        <v>51</v>
      </c>
      <c r="B45" s="10"/>
      <c r="C45" s="54">
        <v>59999000</v>
      </c>
      <c r="D45" s="79"/>
      <c r="E45" s="54">
        <v>1772958486199</v>
      </c>
      <c r="F45" s="79"/>
      <c r="G45" s="54">
        <v>1645648849189</v>
      </c>
      <c r="H45" s="79"/>
      <c r="I45" s="54">
        <v>127309637010</v>
      </c>
      <c r="J45" s="79"/>
      <c r="K45" s="54">
        <v>59999000</v>
      </c>
      <c r="L45" s="79"/>
      <c r="M45" s="54">
        <v>1772958486199</v>
      </c>
      <c r="N45" s="79"/>
      <c r="O45" s="54">
        <v>2302137399111</v>
      </c>
      <c r="P45" s="79"/>
      <c r="Q45" s="109">
        <v>-529178912911</v>
      </c>
      <c r="R45" s="109"/>
    </row>
    <row r="46" spans="1:18" ht="21.75" customHeight="1" x14ac:dyDescent="0.45">
      <c r="A46" s="34" t="s">
        <v>79</v>
      </c>
      <c r="B46" s="10"/>
      <c r="C46" s="54">
        <v>50000000</v>
      </c>
      <c r="D46" s="79"/>
      <c r="E46" s="54">
        <v>368628305000</v>
      </c>
      <c r="F46" s="79"/>
      <c r="G46" s="54">
        <v>737256610000</v>
      </c>
      <c r="H46" s="79"/>
      <c r="I46" s="54">
        <v>-368628305000</v>
      </c>
      <c r="J46" s="79"/>
      <c r="K46" s="54">
        <v>50000000</v>
      </c>
      <c r="L46" s="79"/>
      <c r="M46" s="54">
        <v>368628305000</v>
      </c>
      <c r="N46" s="79"/>
      <c r="O46" s="54">
        <v>760574955000</v>
      </c>
      <c r="P46" s="79"/>
      <c r="Q46" s="109">
        <v>-391946650000</v>
      </c>
      <c r="R46" s="109"/>
    </row>
    <row r="47" spans="1:18" ht="21.75" customHeight="1" x14ac:dyDescent="0.45">
      <c r="A47" s="34" t="s">
        <v>91</v>
      </c>
      <c r="B47" s="10"/>
      <c r="C47" s="54">
        <v>52000000</v>
      </c>
      <c r="D47" s="79"/>
      <c r="E47" s="54">
        <v>285337161200</v>
      </c>
      <c r="F47" s="79"/>
      <c r="G47" s="54">
        <v>320423828400</v>
      </c>
      <c r="H47" s="79"/>
      <c r="I47" s="54">
        <v>-35086667200</v>
      </c>
      <c r="J47" s="79"/>
      <c r="K47" s="54">
        <v>52000000</v>
      </c>
      <c r="L47" s="79"/>
      <c r="M47" s="54">
        <v>285337161200</v>
      </c>
      <c r="N47" s="79"/>
      <c r="O47" s="54">
        <v>359122358400</v>
      </c>
      <c r="P47" s="79"/>
      <c r="Q47" s="109">
        <v>-73785197200</v>
      </c>
      <c r="R47" s="109"/>
    </row>
    <row r="48" spans="1:18" ht="21.75" customHeight="1" x14ac:dyDescent="0.45">
      <c r="A48" s="34" t="s">
        <v>30</v>
      </c>
      <c r="B48" s="10"/>
      <c r="C48" s="54">
        <v>12700000</v>
      </c>
      <c r="D48" s="79"/>
      <c r="E48" s="54">
        <v>338989200100</v>
      </c>
      <c r="F48" s="79"/>
      <c r="G48" s="54">
        <v>327647554000</v>
      </c>
      <c r="H48" s="79"/>
      <c r="I48" s="54">
        <v>11341646099</v>
      </c>
      <c r="J48" s="79"/>
      <c r="K48" s="54">
        <v>12700000</v>
      </c>
      <c r="L48" s="79"/>
      <c r="M48" s="54">
        <v>338989200100</v>
      </c>
      <c r="N48" s="79"/>
      <c r="O48" s="54">
        <v>441694106450</v>
      </c>
      <c r="P48" s="79"/>
      <c r="Q48" s="109">
        <v>-102704906350</v>
      </c>
      <c r="R48" s="109"/>
    </row>
    <row r="49" spans="1:18" ht="21.75" customHeight="1" x14ac:dyDescent="0.45">
      <c r="A49" s="34" t="s">
        <v>29</v>
      </c>
      <c r="B49" s="10"/>
      <c r="C49" s="54">
        <v>238262278</v>
      </c>
      <c r="D49" s="79"/>
      <c r="E49" s="54">
        <v>731012218747</v>
      </c>
      <c r="F49" s="79"/>
      <c r="G49" s="54">
        <v>731012218747</v>
      </c>
      <c r="H49" s="79"/>
      <c r="I49" s="54">
        <v>0</v>
      </c>
      <c r="J49" s="79"/>
      <c r="K49" s="54">
        <v>238262278</v>
      </c>
      <c r="L49" s="79"/>
      <c r="M49" s="54">
        <v>731012218747</v>
      </c>
      <c r="N49" s="79"/>
      <c r="O49" s="54">
        <v>713715000944</v>
      </c>
      <c r="P49" s="79"/>
      <c r="Q49" s="109">
        <v>17297217803</v>
      </c>
      <c r="R49" s="109"/>
    </row>
    <row r="50" spans="1:18" ht="21.75" customHeight="1" x14ac:dyDescent="0.45">
      <c r="A50" s="34" t="s">
        <v>87</v>
      </c>
      <c r="B50" s="10"/>
      <c r="C50" s="54">
        <v>159000000</v>
      </c>
      <c r="D50" s="79"/>
      <c r="E50" s="54">
        <v>495716262060</v>
      </c>
      <c r="F50" s="79"/>
      <c r="G50" s="54">
        <v>496820658570</v>
      </c>
      <c r="H50" s="79"/>
      <c r="I50" s="54">
        <v>-1104396510</v>
      </c>
      <c r="J50" s="79"/>
      <c r="K50" s="54">
        <v>159000000</v>
      </c>
      <c r="L50" s="79"/>
      <c r="M50" s="54">
        <v>495716262060</v>
      </c>
      <c r="N50" s="79"/>
      <c r="O50" s="54">
        <v>599529534000</v>
      </c>
      <c r="P50" s="79"/>
      <c r="Q50" s="109">
        <v>-103813271940</v>
      </c>
      <c r="R50" s="109"/>
    </row>
    <row r="51" spans="1:18" ht="21.75" customHeight="1" x14ac:dyDescent="0.45">
      <c r="A51" s="34" t="s">
        <v>86</v>
      </c>
      <c r="B51" s="10"/>
      <c r="C51" s="54">
        <v>192000000</v>
      </c>
      <c r="D51" s="79"/>
      <c r="E51" s="54">
        <v>1074509337600</v>
      </c>
      <c r="F51" s="79"/>
      <c r="G51" s="54">
        <v>1015449427200</v>
      </c>
      <c r="H51" s="79"/>
      <c r="I51" s="54">
        <v>59059910399</v>
      </c>
      <c r="J51" s="79"/>
      <c r="K51" s="54">
        <v>192000000</v>
      </c>
      <c r="L51" s="79"/>
      <c r="M51" s="54">
        <v>1074509337600</v>
      </c>
      <c r="N51" s="79"/>
      <c r="O51" s="54">
        <v>941434235856</v>
      </c>
      <c r="P51" s="79"/>
      <c r="Q51" s="109">
        <v>133075101743</v>
      </c>
      <c r="R51" s="109"/>
    </row>
    <row r="52" spans="1:18" ht="21.75" customHeight="1" x14ac:dyDescent="0.45">
      <c r="A52" s="34" t="s">
        <v>58</v>
      </c>
      <c r="B52" s="10"/>
      <c r="C52" s="54">
        <v>266666666</v>
      </c>
      <c r="D52" s="79"/>
      <c r="E52" s="54">
        <v>1513277897550</v>
      </c>
      <c r="F52" s="79"/>
      <c r="G52" s="54">
        <v>1696781700000</v>
      </c>
      <c r="H52" s="79"/>
      <c r="I52" s="54">
        <v>-183503802449</v>
      </c>
      <c r="J52" s="79"/>
      <c r="K52" s="54">
        <v>266666666</v>
      </c>
      <c r="L52" s="79"/>
      <c r="M52" s="54">
        <v>1513277897550</v>
      </c>
      <c r="N52" s="79"/>
      <c r="O52" s="54">
        <v>1939325871516</v>
      </c>
      <c r="P52" s="79"/>
      <c r="Q52" s="109">
        <v>-426047973965</v>
      </c>
      <c r="R52" s="109"/>
    </row>
    <row r="53" spans="1:18" ht="21.75" customHeight="1" x14ac:dyDescent="0.45">
      <c r="A53" s="34" t="s">
        <v>22</v>
      </c>
      <c r="B53" s="10"/>
      <c r="C53" s="54">
        <v>140000000</v>
      </c>
      <c r="D53" s="79"/>
      <c r="E53" s="54">
        <v>1309994854000</v>
      </c>
      <c r="F53" s="79"/>
      <c r="G53" s="54">
        <v>1228033352827</v>
      </c>
      <c r="H53" s="79"/>
      <c r="I53" s="54">
        <v>81961501172</v>
      </c>
      <c r="J53" s="79"/>
      <c r="K53" s="54">
        <v>140000000</v>
      </c>
      <c r="L53" s="79"/>
      <c r="M53" s="54">
        <v>1309994854000</v>
      </c>
      <c r="N53" s="79"/>
      <c r="O53" s="54">
        <v>1325275812827</v>
      </c>
      <c r="P53" s="79"/>
      <c r="Q53" s="109">
        <v>-15280958827</v>
      </c>
      <c r="R53" s="109"/>
    </row>
    <row r="54" spans="1:18" ht="21.75" customHeight="1" x14ac:dyDescent="0.45">
      <c r="A54" s="34" t="s">
        <v>54</v>
      </c>
      <c r="B54" s="10"/>
      <c r="C54" s="54">
        <v>45762963</v>
      </c>
      <c r="D54" s="79"/>
      <c r="E54" s="54">
        <v>454092152960</v>
      </c>
      <c r="F54" s="79"/>
      <c r="G54" s="54">
        <v>450354018101</v>
      </c>
      <c r="H54" s="79"/>
      <c r="I54" s="54">
        <v>3738134859</v>
      </c>
      <c r="J54" s="79"/>
      <c r="K54" s="54">
        <v>45762963</v>
      </c>
      <c r="L54" s="79"/>
      <c r="M54" s="54">
        <v>454092152960</v>
      </c>
      <c r="N54" s="79"/>
      <c r="O54" s="54">
        <v>453467520431</v>
      </c>
      <c r="P54" s="79"/>
      <c r="Q54" s="109">
        <v>624632529</v>
      </c>
      <c r="R54" s="109"/>
    </row>
    <row r="55" spans="1:18" ht="21.75" customHeight="1" x14ac:dyDescent="0.45">
      <c r="A55" s="34" t="s">
        <v>33</v>
      </c>
      <c r="B55" s="10"/>
      <c r="C55" s="54">
        <v>3000000</v>
      </c>
      <c r="D55" s="79"/>
      <c r="E55" s="54">
        <v>385127770560</v>
      </c>
      <c r="F55" s="79"/>
      <c r="G55" s="54">
        <v>579644443200</v>
      </c>
      <c r="H55" s="79"/>
      <c r="I55" s="54">
        <v>-194516672640</v>
      </c>
      <c r="J55" s="79"/>
      <c r="K55" s="54">
        <v>3000000</v>
      </c>
      <c r="L55" s="79"/>
      <c r="M55" s="54">
        <v>385127770560</v>
      </c>
      <c r="N55" s="79"/>
      <c r="O55" s="54">
        <v>809683207752</v>
      </c>
      <c r="P55" s="79"/>
      <c r="Q55" s="109">
        <v>-424555437192</v>
      </c>
      <c r="R55" s="109"/>
    </row>
    <row r="56" spans="1:18" ht="21.75" customHeight="1" x14ac:dyDescent="0.45">
      <c r="A56" s="34" t="s">
        <v>90</v>
      </c>
      <c r="B56" s="10"/>
      <c r="C56" s="54">
        <v>73700000</v>
      </c>
      <c r="D56" s="79"/>
      <c r="E56" s="54">
        <v>533119879710</v>
      </c>
      <c r="F56" s="79"/>
      <c r="G56" s="54">
        <v>531657273730</v>
      </c>
      <c r="H56" s="79"/>
      <c r="I56" s="54">
        <v>1462605979</v>
      </c>
      <c r="J56" s="79"/>
      <c r="K56" s="54">
        <v>73700000</v>
      </c>
      <c r="L56" s="79"/>
      <c r="M56" s="54">
        <v>533119879710</v>
      </c>
      <c r="N56" s="79"/>
      <c r="O56" s="54">
        <v>538970303630</v>
      </c>
      <c r="P56" s="79"/>
      <c r="Q56" s="109">
        <v>-5850423920</v>
      </c>
      <c r="R56" s="109"/>
    </row>
    <row r="57" spans="1:18" ht="21.75" customHeight="1" x14ac:dyDescent="0.45">
      <c r="A57" s="34" t="s">
        <v>35</v>
      </c>
      <c r="B57" s="10"/>
      <c r="C57" s="54">
        <v>73100000</v>
      </c>
      <c r="D57" s="79"/>
      <c r="E57" s="54">
        <v>760891489130</v>
      </c>
      <c r="F57" s="79"/>
      <c r="G57" s="54">
        <v>726074719370</v>
      </c>
      <c r="H57" s="79"/>
      <c r="I57" s="54">
        <v>34816769759</v>
      </c>
      <c r="J57" s="79"/>
      <c r="K57" s="54">
        <v>73100000</v>
      </c>
      <c r="L57" s="79"/>
      <c r="M57" s="54">
        <v>760891489130</v>
      </c>
      <c r="N57" s="79"/>
      <c r="O57" s="54">
        <v>711717067159</v>
      </c>
      <c r="P57" s="79"/>
      <c r="Q57" s="109">
        <v>49174421970</v>
      </c>
      <c r="R57" s="109"/>
    </row>
    <row r="58" spans="1:18" ht="21.75" customHeight="1" x14ac:dyDescent="0.45">
      <c r="A58" s="34" t="s">
        <v>55</v>
      </c>
      <c r="B58" s="10"/>
      <c r="C58" s="54">
        <v>27500000</v>
      </c>
      <c r="D58" s="79"/>
      <c r="E58" s="54">
        <v>862555504250</v>
      </c>
      <c r="F58" s="79"/>
      <c r="G58" s="54">
        <v>862555504250</v>
      </c>
      <c r="H58" s="79"/>
      <c r="I58" s="54">
        <v>0</v>
      </c>
      <c r="J58" s="79"/>
      <c r="K58" s="54">
        <v>27500000</v>
      </c>
      <c r="L58" s="79"/>
      <c r="M58" s="54">
        <v>862555504250</v>
      </c>
      <c r="N58" s="79"/>
      <c r="O58" s="54">
        <v>1180181131250</v>
      </c>
      <c r="P58" s="79"/>
      <c r="Q58" s="109">
        <v>-317625627000</v>
      </c>
      <c r="R58" s="109"/>
    </row>
    <row r="59" spans="1:18" ht="21.75" customHeight="1" x14ac:dyDescent="0.45">
      <c r="A59" s="34" t="s">
        <v>50</v>
      </c>
      <c r="B59" s="10"/>
      <c r="C59" s="54">
        <v>2565356135</v>
      </c>
      <c r="D59" s="79"/>
      <c r="E59" s="54">
        <v>4072841491322</v>
      </c>
      <c r="F59" s="79"/>
      <c r="G59" s="54">
        <v>4096819876565</v>
      </c>
      <c r="H59" s="79"/>
      <c r="I59" s="54">
        <v>-23978385242</v>
      </c>
      <c r="J59" s="79"/>
      <c r="K59" s="54">
        <v>2565356135</v>
      </c>
      <c r="L59" s="79"/>
      <c r="M59" s="54">
        <v>4072841491322</v>
      </c>
      <c r="N59" s="79"/>
      <c r="O59" s="54">
        <v>4616535893829</v>
      </c>
      <c r="P59" s="79"/>
      <c r="Q59" s="109">
        <v>-543694402506</v>
      </c>
      <c r="R59" s="109"/>
    </row>
    <row r="60" spans="1:18" ht="21.75" customHeight="1" x14ac:dyDescent="0.45">
      <c r="A60" s="34" t="s">
        <v>43</v>
      </c>
      <c r="B60" s="10"/>
      <c r="C60" s="54">
        <v>17777778</v>
      </c>
      <c r="D60" s="79"/>
      <c r="E60" s="54">
        <v>158763201984</v>
      </c>
      <c r="F60" s="79"/>
      <c r="G60" s="54">
        <v>157475456012</v>
      </c>
      <c r="H60" s="79"/>
      <c r="I60" s="54">
        <v>1287745972</v>
      </c>
      <c r="J60" s="79"/>
      <c r="K60" s="54">
        <v>17777778</v>
      </c>
      <c r="L60" s="79"/>
      <c r="M60" s="54">
        <v>158763201984</v>
      </c>
      <c r="N60" s="79"/>
      <c r="O60" s="54">
        <v>158364446424</v>
      </c>
      <c r="P60" s="79"/>
      <c r="Q60" s="109">
        <v>398755560</v>
      </c>
      <c r="R60" s="109"/>
    </row>
    <row r="61" spans="1:18" ht="21.75" customHeight="1" x14ac:dyDescent="0.45">
      <c r="A61" s="34" t="s">
        <v>68</v>
      </c>
      <c r="B61" s="10"/>
      <c r="C61" s="54">
        <v>150000000</v>
      </c>
      <c r="D61" s="79"/>
      <c r="E61" s="54">
        <v>1360402170000</v>
      </c>
      <c r="F61" s="79"/>
      <c r="G61" s="54">
        <v>1284493515000</v>
      </c>
      <c r="H61" s="79"/>
      <c r="I61" s="54">
        <v>75908654999</v>
      </c>
      <c r="J61" s="79"/>
      <c r="K61" s="54">
        <v>150000000</v>
      </c>
      <c r="L61" s="79"/>
      <c r="M61" s="54">
        <v>1360402170000</v>
      </c>
      <c r="N61" s="79"/>
      <c r="O61" s="54">
        <v>1037586770926</v>
      </c>
      <c r="P61" s="79"/>
      <c r="Q61" s="109">
        <v>322815399074</v>
      </c>
      <c r="R61" s="109"/>
    </row>
    <row r="62" spans="1:18" ht="21.75" customHeight="1" x14ac:dyDescent="0.45">
      <c r="A62" s="34" t="s">
        <v>49</v>
      </c>
      <c r="B62" s="10"/>
      <c r="C62" s="54">
        <v>69131492</v>
      </c>
      <c r="D62" s="79"/>
      <c r="E62" s="54">
        <v>1013179249222</v>
      </c>
      <c r="F62" s="79"/>
      <c r="G62" s="54">
        <v>941838259432</v>
      </c>
      <c r="H62" s="79"/>
      <c r="I62" s="54">
        <v>71340989790</v>
      </c>
      <c r="J62" s="79"/>
      <c r="K62" s="54">
        <v>69131492</v>
      </c>
      <c r="L62" s="79"/>
      <c r="M62" s="54">
        <v>1013179249222</v>
      </c>
      <c r="N62" s="79"/>
      <c r="O62" s="54">
        <v>901797008579</v>
      </c>
      <c r="P62" s="79"/>
      <c r="Q62" s="109">
        <v>111382240643</v>
      </c>
      <c r="R62" s="109"/>
    </row>
    <row r="63" spans="1:18" ht="21.75" customHeight="1" x14ac:dyDescent="0.45">
      <c r="A63" s="34" t="s">
        <v>38</v>
      </c>
      <c r="B63" s="10"/>
      <c r="C63" s="54">
        <v>14900000</v>
      </c>
      <c r="D63" s="79"/>
      <c r="E63" s="54">
        <v>156127730880</v>
      </c>
      <c r="F63" s="79"/>
      <c r="G63" s="54">
        <v>155684186190</v>
      </c>
      <c r="H63" s="79"/>
      <c r="I63" s="54">
        <v>443544689</v>
      </c>
      <c r="J63" s="79"/>
      <c r="K63" s="54">
        <v>14900000</v>
      </c>
      <c r="L63" s="79"/>
      <c r="M63" s="54">
        <v>156127730880</v>
      </c>
      <c r="N63" s="79"/>
      <c r="O63" s="54">
        <v>245723758872</v>
      </c>
      <c r="P63" s="79"/>
      <c r="Q63" s="109">
        <v>-89596027992</v>
      </c>
      <c r="R63" s="109"/>
    </row>
    <row r="64" spans="1:18" ht="21.75" customHeight="1" x14ac:dyDescent="0.45">
      <c r="A64" s="34" t="s">
        <v>31</v>
      </c>
      <c r="B64" s="10"/>
      <c r="C64" s="54">
        <v>10000000</v>
      </c>
      <c r="D64" s="79"/>
      <c r="E64" s="54">
        <v>418341032000</v>
      </c>
      <c r="F64" s="79"/>
      <c r="G64" s="54">
        <v>522926290000</v>
      </c>
      <c r="H64" s="79"/>
      <c r="I64" s="54">
        <v>-104585258000</v>
      </c>
      <c r="J64" s="79"/>
      <c r="K64" s="54">
        <v>10000000</v>
      </c>
      <c r="L64" s="79"/>
      <c r="M64" s="54">
        <v>418341032000</v>
      </c>
      <c r="N64" s="79"/>
      <c r="O64" s="54">
        <v>502512597943</v>
      </c>
      <c r="P64" s="79"/>
      <c r="Q64" s="109">
        <v>-84171565943</v>
      </c>
      <c r="R64" s="109"/>
    </row>
    <row r="65" spans="1:18" ht="21.75" customHeight="1" x14ac:dyDescent="0.45">
      <c r="A65" s="34" t="s">
        <v>67</v>
      </c>
      <c r="B65" s="10"/>
      <c r="C65" s="54">
        <v>70000000</v>
      </c>
      <c r="D65" s="79"/>
      <c r="E65" s="54">
        <v>502187847000</v>
      </c>
      <c r="F65" s="79"/>
      <c r="G65" s="54">
        <v>482044766000</v>
      </c>
      <c r="H65" s="79"/>
      <c r="I65" s="54">
        <v>20143080999</v>
      </c>
      <c r="J65" s="79"/>
      <c r="K65" s="54">
        <v>70000000</v>
      </c>
      <c r="L65" s="79"/>
      <c r="M65" s="54">
        <v>502187847000</v>
      </c>
      <c r="N65" s="79"/>
      <c r="O65" s="54">
        <v>522330927934</v>
      </c>
      <c r="P65" s="79"/>
      <c r="Q65" s="109">
        <v>-20143080934</v>
      </c>
      <c r="R65" s="109"/>
    </row>
    <row r="66" spans="1:18" ht="21.75" customHeight="1" x14ac:dyDescent="0.45">
      <c r="A66" s="34" t="s">
        <v>80</v>
      </c>
      <c r="B66" s="10"/>
      <c r="C66" s="54">
        <v>30000000</v>
      </c>
      <c r="D66" s="79"/>
      <c r="E66" s="54">
        <v>515583492000</v>
      </c>
      <c r="F66" s="79"/>
      <c r="G66" s="54">
        <v>516178854000</v>
      </c>
      <c r="H66" s="79"/>
      <c r="I66" s="54">
        <v>-595362000</v>
      </c>
      <c r="J66" s="79"/>
      <c r="K66" s="54">
        <v>30000000</v>
      </c>
      <c r="L66" s="79"/>
      <c r="M66" s="54">
        <v>515583492000</v>
      </c>
      <c r="N66" s="79"/>
      <c r="O66" s="54">
        <v>559707558577</v>
      </c>
      <c r="P66" s="79"/>
      <c r="Q66" s="109">
        <v>-44124066577</v>
      </c>
      <c r="R66" s="109"/>
    </row>
    <row r="67" spans="1:18" ht="21.75" customHeight="1" x14ac:dyDescent="0.45">
      <c r="A67" s="34" t="s">
        <v>24</v>
      </c>
      <c r="B67" s="10"/>
      <c r="C67" s="54">
        <v>50000000</v>
      </c>
      <c r="D67" s="79"/>
      <c r="E67" s="54">
        <v>136635579000</v>
      </c>
      <c r="F67" s="79"/>
      <c r="G67" s="54">
        <v>137280554500</v>
      </c>
      <c r="H67" s="79"/>
      <c r="I67" s="54">
        <v>-644975500</v>
      </c>
      <c r="J67" s="79"/>
      <c r="K67" s="54">
        <v>50000000</v>
      </c>
      <c r="L67" s="79"/>
      <c r="M67" s="54">
        <v>136635579000</v>
      </c>
      <c r="N67" s="79"/>
      <c r="O67" s="54">
        <v>193821330100</v>
      </c>
      <c r="P67" s="79"/>
      <c r="Q67" s="109">
        <v>-57185751100</v>
      </c>
      <c r="R67" s="109"/>
    </row>
    <row r="68" spans="1:18" ht="21.75" customHeight="1" x14ac:dyDescent="0.45">
      <c r="A68" s="34" t="s">
        <v>83</v>
      </c>
      <c r="B68" s="10"/>
      <c r="C68" s="54">
        <v>35000000</v>
      </c>
      <c r="D68" s="79"/>
      <c r="E68" s="54">
        <v>166770818900</v>
      </c>
      <c r="F68" s="79"/>
      <c r="G68" s="54">
        <v>166770818900</v>
      </c>
      <c r="H68" s="79"/>
      <c r="I68" s="54">
        <v>0</v>
      </c>
      <c r="J68" s="79"/>
      <c r="K68" s="54">
        <v>35000000</v>
      </c>
      <c r="L68" s="79"/>
      <c r="M68" s="54">
        <v>166770818900</v>
      </c>
      <c r="N68" s="79"/>
      <c r="O68" s="54">
        <v>189069297255</v>
      </c>
      <c r="P68" s="79"/>
      <c r="Q68" s="109">
        <v>-22298478355</v>
      </c>
      <c r="R68" s="109"/>
    </row>
    <row r="69" spans="1:18" ht="21.75" customHeight="1" x14ac:dyDescent="0.45">
      <c r="A69" s="34" t="s">
        <v>46</v>
      </c>
      <c r="B69" s="10"/>
      <c r="C69" s="54">
        <v>150000000</v>
      </c>
      <c r="D69" s="79"/>
      <c r="E69" s="54">
        <v>232191180000</v>
      </c>
      <c r="F69" s="79"/>
      <c r="G69" s="54">
        <v>241838291525</v>
      </c>
      <c r="H69" s="79"/>
      <c r="I69" s="54">
        <v>-9647111525</v>
      </c>
      <c r="J69" s="79"/>
      <c r="K69" s="54">
        <v>150000000</v>
      </c>
      <c r="L69" s="79"/>
      <c r="M69" s="54">
        <v>232191180000</v>
      </c>
      <c r="N69" s="79"/>
      <c r="O69" s="54">
        <v>284002893410</v>
      </c>
      <c r="P69" s="79"/>
      <c r="Q69" s="109">
        <v>-51811713410</v>
      </c>
      <c r="R69" s="109"/>
    </row>
    <row r="70" spans="1:18" ht="21.75" customHeight="1" x14ac:dyDescent="0.45">
      <c r="A70" s="34" t="s">
        <v>42</v>
      </c>
      <c r="B70" s="10"/>
      <c r="C70" s="54">
        <v>51000000</v>
      </c>
      <c r="D70" s="79"/>
      <c r="E70" s="54">
        <v>279343850400</v>
      </c>
      <c r="F70" s="79"/>
      <c r="G70" s="54">
        <v>271246927200</v>
      </c>
      <c r="H70" s="79"/>
      <c r="I70" s="54">
        <v>8096923199</v>
      </c>
      <c r="J70" s="79"/>
      <c r="K70" s="54">
        <v>51000000</v>
      </c>
      <c r="L70" s="79"/>
      <c r="M70" s="54">
        <v>279343850400</v>
      </c>
      <c r="N70" s="79"/>
      <c r="O70" s="54">
        <v>375494813400</v>
      </c>
      <c r="P70" s="79"/>
      <c r="Q70" s="109">
        <v>-96150963000</v>
      </c>
      <c r="R70" s="109"/>
    </row>
    <row r="71" spans="1:18" ht="21.75" customHeight="1" x14ac:dyDescent="0.45">
      <c r="A71" s="34" t="s">
        <v>40</v>
      </c>
      <c r="B71" s="10"/>
      <c r="C71" s="54">
        <v>40000000</v>
      </c>
      <c r="D71" s="79"/>
      <c r="E71" s="54">
        <v>171702400800</v>
      </c>
      <c r="F71" s="79"/>
      <c r="G71" s="54">
        <v>192103472000</v>
      </c>
      <c r="H71" s="79"/>
      <c r="I71" s="54">
        <v>-20401071200</v>
      </c>
      <c r="J71" s="79"/>
      <c r="K71" s="54">
        <v>40000000</v>
      </c>
      <c r="L71" s="79"/>
      <c r="M71" s="54">
        <v>171702400800</v>
      </c>
      <c r="N71" s="79"/>
      <c r="O71" s="54">
        <v>197593111250</v>
      </c>
      <c r="P71" s="79"/>
      <c r="Q71" s="109">
        <v>-25890710450</v>
      </c>
      <c r="R71" s="109"/>
    </row>
    <row r="72" spans="1:18" ht="21.75" customHeight="1" x14ac:dyDescent="0.45">
      <c r="A72" s="34" t="s">
        <v>66</v>
      </c>
      <c r="B72" s="10"/>
      <c r="C72" s="54">
        <v>101000000</v>
      </c>
      <c r="D72" s="79"/>
      <c r="E72" s="54">
        <v>385543531690</v>
      </c>
      <c r="F72" s="79"/>
      <c r="G72" s="54">
        <v>354776215800</v>
      </c>
      <c r="H72" s="79"/>
      <c r="I72" s="54">
        <v>30767315889</v>
      </c>
      <c r="J72" s="79"/>
      <c r="K72" s="54">
        <v>101000000</v>
      </c>
      <c r="L72" s="79"/>
      <c r="M72" s="54">
        <v>385543531690</v>
      </c>
      <c r="N72" s="79"/>
      <c r="O72" s="54">
        <v>435513263530</v>
      </c>
      <c r="P72" s="79"/>
      <c r="Q72" s="109">
        <v>-49969731840</v>
      </c>
      <c r="R72" s="109"/>
    </row>
    <row r="73" spans="1:18" ht="21.75" customHeight="1" x14ac:dyDescent="0.45">
      <c r="A73" s="34" t="s">
        <v>88</v>
      </c>
      <c r="B73" s="10"/>
      <c r="C73" s="54">
        <v>360000</v>
      </c>
      <c r="D73" s="79"/>
      <c r="E73" s="54">
        <v>3507872904</v>
      </c>
      <c r="F73" s="79"/>
      <c r="G73" s="54">
        <v>3507872904</v>
      </c>
      <c r="H73" s="79"/>
      <c r="I73" s="54">
        <v>0</v>
      </c>
      <c r="J73" s="79"/>
      <c r="K73" s="54">
        <v>360000</v>
      </c>
      <c r="L73" s="79"/>
      <c r="M73" s="54">
        <v>3507872904</v>
      </c>
      <c r="N73" s="79"/>
      <c r="O73" s="54">
        <v>4515225408</v>
      </c>
      <c r="P73" s="79"/>
      <c r="Q73" s="109">
        <v>-1007352504</v>
      </c>
      <c r="R73" s="109"/>
    </row>
    <row r="74" spans="1:18" ht="21.75" customHeight="1" x14ac:dyDescent="0.45">
      <c r="A74" s="34" t="s">
        <v>78</v>
      </c>
      <c r="B74" s="10"/>
      <c r="C74" s="54">
        <v>209000000</v>
      </c>
      <c r="D74" s="79"/>
      <c r="E74" s="54">
        <v>173995536770</v>
      </c>
      <c r="F74" s="79"/>
      <c r="G74" s="54">
        <v>173995536770</v>
      </c>
      <c r="H74" s="79"/>
      <c r="I74" s="54">
        <v>0</v>
      </c>
      <c r="J74" s="79"/>
      <c r="K74" s="54">
        <v>209000000</v>
      </c>
      <c r="L74" s="79"/>
      <c r="M74" s="54">
        <v>173995536770</v>
      </c>
      <c r="N74" s="79"/>
      <c r="O74" s="54">
        <v>255290233330</v>
      </c>
      <c r="P74" s="79"/>
      <c r="Q74" s="109">
        <v>-81294696560</v>
      </c>
      <c r="R74" s="109"/>
    </row>
    <row r="75" spans="1:18" ht="21.75" customHeight="1" x14ac:dyDescent="0.45">
      <c r="A75" s="34" t="s">
        <v>75</v>
      </c>
      <c r="B75" s="10"/>
      <c r="C75" s="54">
        <v>9000000</v>
      </c>
      <c r="D75" s="79"/>
      <c r="E75" s="54">
        <v>30256296840</v>
      </c>
      <c r="F75" s="79"/>
      <c r="G75" s="54">
        <v>28541654280</v>
      </c>
      <c r="H75" s="79"/>
      <c r="I75" s="54">
        <v>1714642559</v>
      </c>
      <c r="J75" s="79"/>
      <c r="K75" s="54">
        <v>9000000</v>
      </c>
      <c r="L75" s="79"/>
      <c r="M75" s="54">
        <v>30256296840</v>
      </c>
      <c r="N75" s="79"/>
      <c r="O75" s="54">
        <v>28925662770</v>
      </c>
      <c r="P75" s="79"/>
      <c r="Q75" s="109">
        <v>1330634069</v>
      </c>
      <c r="R75" s="109"/>
    </row>
    <row r="76" spans="1:18" ht="21.75" customHeight="1" x14ac:dyDescent="0.45">
      <c r="A76" s="34" t="s">
        <v>84</v>
      </c>
      <c r="B76" s="10"/>
      <c r="C76" s="54">
        <v>20000000</v>
      </c>
      <c r="D76" s="79"/>
      <c r="E76" s="54">
        <v>309191332000</v>
      </c>
      <c r="F76" s="79"/>
      <c r="G76" s="54">
        <v>302840804000</v>
      </c>
      <c r="H76" s="79"/>
      <c r="I76" s="54">
        <v>6350527999</v>
      </c>
      <c r="J76" s="79"/>
      <c r="K76" s="54">
        <v>20000000</v>
      </c>
      <c r="L76" s="79"/>
      <c r="M76" s="54">
        <v>309191332000</v>
      </c>
      <c r="N76" s="79"/>
      <c r="O76" s="54">
        <v>357217200000</v>
      </c>
      <c r="P76" s="79"/>
      <c r="Q76" s="109">
        <v>-48025868000</v>
      </c>
      <c r="R76" s="109"/>
    </row>
    <row r="77" spans="1:18" ht="21.75" customHeight="1" x14ac:dyDescent="0.45">
      <c r="A77" s="34" t="s">
        <v>76</v>
      </c>
      <c r="B77" s="10"/>
      <c r="C77" s="54">
        <v>120000000</v>
      </c>
      <c r="D77" s="79"/>
      <c r="E77" s="54">
        <v>786830419200</v>
      </c>
      <c r="F77" s="79"/>
      <c r="G77" s="54">
        <v>983538024000</v>
      </c>
      <c r="H77" s="79"/>
      <c r="I77" s="54">
        <v>-196707604800</v>
      </c>
      <c r="J77" s="79"/>
      <c r="K77" s="54">
        <v>120000000</v>
      </c>
      <c r="L77" s="79"/>
      <c r="M77" s="54">
        <v>786830419200</v>
      </c>
      <c r="N77" s="79"/>
      <c r="O77" s="54">
        <v>986234413007</v>
      </c>
      <c r="P77" s="79"/>
      <c r="Q77" s="109">
        <v>-199403993807</v>
      </c>
      <c r="R77" s="109"/>
    </row>
    <row r="78" spans="1:18" ht="21.75" customHeight="1" x14ac:dyDescent="0.45">
      <c r="A78" s="34" t="s">
        <v>93</v>
      </c>
      <c r="B78" s="10"/>
      <c r="C78" s="54">
        <v>50000000</v>
      </c>
      <c r="D78" s="79"/>
      <c r="E78" s="54">
        <v>373093520000</v>
      </c>
      <c r="F78" s="79"/>
      <c r="G78" s="54">
        <v>376967608000</v>
      </c>
      <c r="H78" s="79"/>
      <c r="I78" s="54">
        <v>-3874088000</v>
      </c>
      <c r="J78" s="79"/>
      <c r="K78" s="54">
        <v>50000000</v>
      </c>
      <c r="L78" s="79"/>
      <c r="M78" s="54">
        <v>373093520000</v>
      </c>
      <c r="N78" s="79"/>
      <c r="O78" s="54">
        <v>376967608000</v>
      </c>
      <c r="P78" s="79"/>
      <c r="Q78" s="109">
        <v>-3874088000</v>
      </c>
      <c r="R78" s="109"/>
    </row>
    <row r="79" spans="1:18" ht="21.75" customHeight="1" x14ac:dyDescent="0.45">
      <c r="A79" s="34" t="s">
        <v>62</v>
      </c>
      <c r="B79" s="10"/>
      <c r="C79" s="54">
        <v>269869</v>
      </c>
      <c r="D79" s="79"/>
      <c r="E79" s="54">
        <v>6873233617697</v>
      </c>
      <c r="F79" s="79"/>
      <c r="G79" s="54">
        <v>6442725088198</v>
      </c>
      <c r="H79" s="79"/>
      <c r="I79" s="54">
        <v>430508529499</v>
      </c>
      <c r="J79" s="79"/>
      <c r="K79" s="54">
        <v>269869</v>
      </c>
      <c r="L79" s="79"/>
      <c r="M79" s="54">
        <v>6873233617697</v>
      </c>
      <c r="N79" s="79"/>
      <c r="O79" s="54">
        <v>5481443713979</v>
      </c>
      <c r="P79" s="79"/>
      <c r="Q79" s="109">
        <v>1391789903718</v>
      </c>
      <c r="R79" s="109"/>
    </row>
    <row r="80" spans="1:18" ht="21.75" customHeight="1" x14ac:dyDescent="0.45">
      <c r="A80" s="35" t="s">
        <v>92</v>
      </c>
      <c r="B80" s="10"/>
      <c r="C80" s="55">
        <v>401250</v>
      </c>
      <c r="D80" s="79"/>
      <c r="E80" s="55">
        <v>5023437574</v>
      </c>
      <c r="F80" s="79"/>
      <c r="G80" s="55">
        <v>5023437574</v>
      </c>
      <c r="H80" s="79"/>
      <c r="I80" s="55">
        <v>0</v>
      </c>
      <c r="J80" s="79"/>
      <c r="K80" s="55">
        <v>401250</v>
      </c>
      <c r="L80" s="79"/>
      <c r="M80" s="55">
        <v>5023437574</v>
      </c>
      <c r="N80" s="79"/>
      <c r="O80" s="55">
        <v>3941668542</v>
      </c>
      <c r="P80" s="79"/>
      <c r="Q80" s="107">
        <v>1081769032</v>
      </c>
      <c r="R80" s="107"/>
    </row>
    <row r="81" spans="1:18" ht="21.75" customHeight="1" x14ac:dyDescent="0.45">
      <c r="A81" s="4" t="s">
        <v>96</v>
      </c>
      <c r="B81" s="10"/>
      <c r="C81" s="56">
        <f>SUM(C8:C80)</f>
        <v>11438338123</v>
      </c>
      <c r="D81" s="79"/>
      <c r="E81" s="56">
        <f>SUM(E8:E80)</f>
        <v>55967698304496</v>
      </c>
      <c r="F81" s="79"/>
      <c r="G81" s="56">
        <f>SUM(G8:G80)</f>
        <v>58142456105677</v>
      </c>
      <c r="H81" s="79"/>
      <c r="I81" s="56">
        <f>SUM(I8:I80)</f>
        <v>-2174757801203</v>
      </c>
      <c r="J81" s="79"/>
      <c r="K81" s="56">
        <f>SUM(K8:K80)</f>
        <v>11438338123</v>
      </c>
      <c r="L81" s="79"/>
      <c r="M81" s="56">
        <f>SUM(M8:M80)</f>
        <v>55967698304496</v>
      </c>
      <c r="N81" s="79"/>
      <c r="O81" s="56">
        <f>SUM(O8:O80)</f>
        <v>61541126676780</v>
      </c>
      <c r="P81" s="79"/>
      <c r="Q81" s="108">
        <f>SUM(Q8:R80)</f>
        <v>-5573428372279</v>
      </c>
      <c r="R81" s="108"/>
    </row>
    <row r="82" spans="1:18" x14ac:dyDescent="0.45">
      <c r="A82" s="10"/>
      <c r="B82" s="1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</row>
    <row r="83" spans="1:18" x14ac:dyDescent="0.4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</sheetData>
  <mergeCells count="8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9:R79"/>
    <mergeCell ref="Q80:R80"/>
    <mergeCell ref="Q81:R81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8"/>
  <sheetViews>
    <sheetView rightToLeft="1" workbookViewId="0">
      <selection sqref="A1:AB1"/>
    </sheetView>
  </sheetViews>
  <sheetFormatPr defaultRowHeight="18.75" x14ac:dyDescent="0.45"/>
  <cols>
    <col min="1" max="1" width="3.28515625" style="8" bestFit="1" customWidth="1"/>
    <col min="2" max="2" width="2.5703125" style="8" customWidth="1"/>
    <col min="3" max="3" width="23.42578125" style="8" customWidth="1"/>
    <col min="4" max="5" width="1.28515625" style="8" customWidth="1"/>
    <col min="6" max="6" width="15.85546875" style="8" bestFit="1" customWidth="1"/>
    <col min="7" max="7" width="1.28515625" style="8" customWidth="1"/>
    <col min="8" max="8" width="19.85546875" style="8" bestFit="1" customWidth="1"/>
    <col min="9" max="9" width="1.28515625" style="8" customWidth="1"/>
    <col min="10" max="10" width="19.42578125" style="8" bestFit="1" customWidth="1"/>
    <col min="11" max="11" width="1.28515625" style="8" customWidth="1"/>
    <col min="12" max="12" width="13.140625" style="8" bestFit="1" customWidth="1"/>
    <col min="13" max="13" width="1.28515625" style="8" customWidth="1"/>
    <col min="14" max="14" width="17" style="8" bestFit="1" customWidth="1"/>
    <col min="15" max="15" width="1.28515625" style="8" customWidth="1"/>
    <col min="16" max="16" width="14.7109375" style="8" bestFit="1" customWidth="1"/>
    <col min="17" max="17" width="1.28515625" style="8" customWidth="1"/>
    <col min="18" max="18" width="18.5703125" style="8" bestFit="1" customWidth="1"/>
    <col min="19" max="19" width="1.28515625" style="8" customWidth="1"/>
    <col min="20" max="20" width="15.7109375" style="8" bestFit="1" customWidth="1"/>
    <col min="21" max="21" width="1.28515625" style="8" customWidth="1"/>
    <col min="22" max="22" width="16.140625" style="8" bestFit="1" customWidth="1"/>
    <col min="23" max="23" width="1.28515625" style="8" customWidth="1"/>
    <col min="24" max="24" width="19.5703125" style="8" bestFit="1" customWidth="1"/>
    <col min="25" max="25" width="1.28515625" style="8" customWidth="1"/>
    <col min="26" max="26" width="19.42578125" style="8" bestFit="1" customWidth="1"/>
    <col min="27" max="27" width="1.28515625" style="8" customWidth="1"/>
    <col min="28" max="28" width="18.28515625" style="8" bestFit="1" customWidth="1"/>
    <col min="29" max="29" width="0.28515625" style="8" customWidth="1"/>
    <col min="30" max="30" width="9.140625" style="8"/>
    <col min="32" max="32" width="17.5703125" bestFit="1" customWidth="1"/>
  </cols>
  <sheetData>
    <row r="1" spans="1:32" ht="21" x14ac:dyDescent="0.4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32" ht="21" x14ac:dyDescent="0.4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</row>
    <row r="3" spans="1:32" ht="21" x14ac:dyDescent="0.4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32" ht="21" x14ac:dyDescent="0.45">
      <c r="A4" s="9" t="s">
        <v>3</v>
      </c>
      <c r="B4" s="93" t="s">
        <v>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1:32" ht="21" x14ac:dyDescent="0.45">
      <c r="A5" s="93" t="s">
        <v>5</v>
      </c>
      <c r="B5" s="93"/>
      <c r="C5" s="93" t="s">
        <v>6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</row>
    <row r="6" spans="1:32" ht="21" x14ac:dyDescent="0.45">
      <c r="A6" s="20"/>
      <c r="B6" s="20"/>
      <c r="C6" s="20"/>
      <c r="D6" s="20"/>
      <c r="E6" s="20"/>
      <c r="F6" s="89" t="s">
        <v>7</v>
      </c>
      <c r="G6" s="89"/>
      <c r="H6" s="89"/>
      <c r="I6" s="89"/>
      <c r="J6" s="89"/>
      <c r="K6" s="20"/>
      <c r="L6" s="89" t="s">
        <v>8</v>
      </c>
      <c r="M6" s="89"/>
      <c r="N6" s="89"/>
      <c r="O6" s="89"/>
      <c r="P6" s="89"/>
      <c r="Q6" s="89"/>
      <c r="R6" s="89"/>
      <c r="S6" s="20"/>
      <c r="T6" s="89" t="s">
        <v>9</v>
      </c>
      <c r="U6" s="89"/>
      <c r="V6" s="89"/>
      <c r="W6" s="89"/>
      <c r="X6" s="89"/>
      <c r="Y6" s="89"/>
      <c r="Z6" s="89"/>
      <c r="AA6" s="89"/>
      <c r="AB6" s="89"/>
    </row>
    <row r="7" spans="1:32" ht="21" x14ac:dyDescent="0.45">
      <c r="A7" s="20"/>
      <c r="B7" s="20"/>
      <c r="C7" s="20"/>
      <c r="D7" s="20"/>
      <c r="E7" s="20"/>
      <c r="F7" s="21"/>
      <c r="G7" s="21"/>
      <c r="H7" s="21"/>
      <c r="I7" s="21"/>
      <c r="J7" s="21"/>
      <c r="K7" s="20"/>
      <c r="L7" s="88" t="s">
        <v>10</v>
      </c>
      <c r="M7" s="88"/>
      <c r="N7" s="88"/>
      <c r="O7" s="21"/>
      <c r="P7" s="88" t="s">
        <v>11</v>
      </c>
      <c r="Q7" s="88"/>
      <c r="R7" s="88"/>
      <c r="S7" s="20"/>
      <c r="T7" s="21"/>
      <c r="U7" s="21"/>
      <c r="V7" s="21"/>
      <c r="W7" s="21"/>
      <c r="X7" s="21"/>
      <c r="Y7" s="21"/>
      <c r="Z7" s="21"/>
      <c r="AA7" s="21"/>
      <c r="AB7" s="21"/>
    </row>
    <row r="8" spans="1:32" ht="21" x14ac:dyDescent="0.45">
      <c r="A8" s="89" t="s">
        <v>12</v>
      </c>
      <c r="B8" s="89"/>
      <c r="C8" s="89"/>
      <c r="D8" s="20"/>
      <c r="E8" s="89" t="s">
        <v>13</v>
      </c>
      <c r="F8" s="89"/>
      <c r="G8" s="20"/>
      <c r="H8" s="2" t="s">
        <v>14</v>
      </c>
      <c r="I8" s="20"/>
      <c r="J8" s="2" t="s">
        <v>15</v>
      </c>
      <c r="K8" s="20"/>
      <c r="L8" s="3" t="s">
        <v>13</v>
      </c>
      <c r="M8" s="21"/>
      <c r="N8" s="3" t="s">
        <v>14</v>
      </c>
      <c r="O8" s="20"/>
      <c r="P8" s="3" t="s">
        <v>13</v>
      </c>
      <c r="Q8" s="21"/>
      <c r="R8" s="3" t="s">
        <v>16</v>
      </c>
      <c r="S8" s="20"/>
      <c r="T8" s="2" t="s">
        <v>13</v>
      </c>
      <c r="U8" s="20"/>
      <c r="V8" s="2" t="s">
        <v>17</v>
      </c>
      <c r="W8" s="20"/>
      <c r="X8" s="2" t="s">
        <v>14</v>
      </c>
      <c r="Y8" s="20"/>
      <c r="Z8" s="2" t="s">
        <v>15</v>
      </c>
      <c r="AA8" s="20"/>
      <c r="AB8" s="2" t="s">
        <v>18</v>
      </c>
    </row>
    <row r="9" spans="1:32" x14ac:dyDescent="0.45">
      <c r="A9" s="90" t="s">
        <v>19</v>
      </c>
      <c r="B9" s="90"/>
      <c r="C9" s="90"/>
      <c r="D9" s="20"/>
      <c r="E9" s="91">
        <v>100000000</v>
      </c>
      <c r="F9" s="91"/>
      <c r="G9" s="27"/>
      <c r="H9" s="28">
        <v>614906914762</v>
      </c>
      <c r="I9" s="27"/>
      <c r="J9" s="28">
        <v>552694390000</v>
      </c>
      <c r="K9" s="27"/>
      <c r="L9" s="28">
        <v>0</v>
      </c>
      <c r="M9" s="27"/>
      <c r="N9" s="28">
        <v>0</v>
      </c>
      <c r="O9" s="27"/>
      <c r="P9" s="28">
        <v>-10000000</v>
      </c>
      <c r="Q9" s="27"/>
      <c r="R9" s="28">
        <v>56857071000</v>
      </c>
      <c r="S9" s="27"/>
      <c r="T9" s="28">
        <v>90000000</v>
      </c>
      <c r="U9" s="27"/>
      <c r="V9" s="28">
        <v>5900</v>
      </c>
      <c r="W9" s="27"/>
      <c r="X9" s="28">
        <v>553416223262</v>
      </c>
      <c r="Y9" s="27"/>
      <c r="Z9" s="28">
        <v>526895370000</v>
      </c>
      <c r="AA9" s="20"/>
      <c r="AB9" s="44">
        <v>8.6416908194736804E-3</v>
      </c>
      <c r="AF9" s="43"/>
    </row>
    <row r="10" spans="1:32" x14ac:dyDescent="0.45">
      <c r="A10" s="83" t="s">
        <v>20</v>
      </c>
      <c r="B10" s="83"/>
      <c r="C10" s="83"/>
      <c r="D10" s="20"/>
      <c r="E10" s="84">
        <v>73000000</v>
      </c>
      <c r="F10" s="84"/>
      <c r="G10" s="27"/>
      <c r="H10" s="29">
        <v>179754482283</v>
      </c>
      <c r="I10" s="27"/>
      <c r="J10" s="29">
        <v>190505917300</v>
      </c>
      <c r="K10" s="27"/>
      <c r="L10" s="29">
        <v>0</v>
      </c>
      <c r="M10" s="27"/>
      <c r="N10" s="29">
        <v>0</v>
      </c>
      <c r="O10" s="27"/>
      <c r="P10" s="29">
        <v>-73000000</v>
      </c>
      <c r="Q10" s="27"/>
      <c r="R10" s="29">
        <v>197327310542</v>
      </c>
      <c r="S10" s="27"/>
      <c r="T10" s="29">
        <v>0</v>
      </c>
      <c r="U10" s="27"/>
      <c r="V10" s="29">
        <v>0</v>
      </c>
      <c r="W10" s="27"/>
      <c r="X10" s="29">
        <v>0</v>
      </c>
      <c r="Y10" s="27"/>
      <c r="Z10" s="29">
        <v>0</v>
      </c>
      <c r="AA10" s="20"/>
      <c r="AB10" s="45">
        <v>0</v>
      </c>
    </row>
    <row r="11" spans="1:32" x14ac:dyDescent="0.45">
      <c r="A11" s="83" t="s">
        <v>21</v>
      </c>
      <c r="B11" s="83"/>
      <c r="C11" s="83"/>
      <c r="D11" s="20"/>
      <c r="E11" s="84">
        <v>1000000000</v>
      </c>
      <c r="F11" s="84"/>
      <c r="G11" s="27"/>
      <c r="H11" s="29">
        <v>1517584069421</v>
      </c>
      <c r="I11" s="27"/>
      <c r="J11" s="29">
        <v>2008354480000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  <c r="R11" s="29">
        <v>0</v>
      </c>
      <c r="S11" s="27"/>
      <c r="T11" s="29">
        <v>1000000000</v>
      </c>
      <c r="U11" s="27"/>
      <c r="V11" s="29">
        <v>2146</v>
      </c>
      <c r="W11" s="27"/>
      <c r="X11" s="29">
        <v>1517584069421</v>
      </c>
      <c r="Y11" s="27"/>
      <c r="Z11" s="29">
        <v>2129411420000</v>
      </c>
      <c r="AA11" s="20"/>
      <c r="AB11" s="45">
        <v>3.4924799432373844E-2</v>
      </c>
    </row>
    <row r="12" spans="1:32" x14ac:dyDescent="0.45">
      <c r="A12" s="83" t="s">
        <v>22</v>
      </c>
      <c r="B12" s="83"/>
      <c r="C12" s="83"/>
      <c r="D12" s="20"/>
      <c r="E12" s="84">
        <v>200000000</v>
      </c>
      <c r="F12" s="84"/>
      <c r="G12" s="27"/>
      <c r="H12" s="29">
        <v>1191951050343</v>
      </c>
      <c r="I12" s="27"/>
      <c r="J12" s="29">
        <v>1796008700000</v>
      </c>
      <c r="K12" s="27"/>
      <c r="L12" s="29">
        <v>0</v>
      </c>
      <c r="M12" s="27"/>
      <c r="N12" s="29">
        <v>0</v>
      </c>
      <c r="O12" s="27"/>
      <c r="P12" s="29">
        <v>-60000000</v>
      </c>
      <c r="Q12" s="27"/>
      <c r="R12" s="29">
        <v>550495522411</v>
      </c>
      <c r="S12" s="27"/>
      <c r="T12" s="29">
        <v>140000000</v>
      </c>
      <c r="U12" s="27"/>
      <c r="V12" s="29">
        <v>9430</v>
      </c>
      <c r="W12" s="27"/>
      <c r="X12" s="29">
        <v>834365735240</v>
      </c>
      <c r="Y12" s="27"/>
      <c r="Z12" s="29">
        <v>1309994854000</v>
      </c>
      <c r="AA12" s="20"/>
      <c r="AB12" s="45">
        <v>2.1485424142879753E-2</v>
      </c>
    </row>
    <row r="13" spans="1:32" x14ac:dyDescent="0.45">
      <c r="A13" s="83" t="s">
        <v>23</v>
      </c>
      <c r="B13" s="83"/>
      <c r="C13" s="83"/>
      <c r="D13" s="20"/>
      <c r="E13" s="84">
        <v>236000000</v>
      </c>
      <c r="F13" s="84"/>
      <c r="G13" s="27"/>
      <c r="H13" s="29">
        <v>456740871052</v>
      </c>
      <c r="I13" s="27"/>
      <c r="J13" s="29">
        <v>491769012000</v>
      </c>
      <c r="K13" s="27"/>
      <c r="L13" s="29">
        <v>0</v>
      </c>
      <c r="M13" s="27"/>
      <c r="N13" s="29">
        <v>0</v>
      </c>
      <c r="O13" s="27"/>
      <c r="P13" s="29">
        <v>0</v>
      </c>
      <c r="Q13" s="27"/>
      <c r="R13" s="29">
        <v>0</v>
      </c>
      <c r="S13" s="27"/>
      <c r="T13" s="29">
        <v>236000000</v>
      </c>
      <c r="U13" s="27"/>
      <c r="V13" s="29">
        <v>2027</v>
      </c>
      <c r="W13" s="27"/>
      <c r="X13" s="29">
        <v>456740871052</v>
      </c>
      <c r="Y13" s="27"/>
      <c r="Z13" s="29">
        <v>474674184440</v>
      </c>
      <c r="AA13" s="20"/>
      <c r="AB13" s="45">
        <v>7.7852032404769535E-3</v>
      </c>
    </row>
    <row r="14" spans="1:32" x14ac:dyDescent="0.45">
      <c r="A14" s="83" t="s">
        <v>24</v>
      </c>
      <c r="B14" s="83"/>
      <c r="C14" s="83"/>
      <c r="D14" s="20"/>
      <c r="E14" s="84">
        <v>50000000</v>
      </c>
      <c r="F14" s="84"/>
      <c r="G14" s="27"/>
      <c r="H14" s="29">
        <v>193821330100</v>
      </c>
      <c r="I14" s="27"/>
      <c r="J14" s="29">
        <v>137280554500</v>
      </c>
      <c r="K14" s="27"/>
      <c r="L14" s="29">
        <v>0</v>
      </c>
      <c r="M14" s="27"/>
      <c r="N14" s="29">
        <v>0</v>
      </c>
      <c r="O14" s="27"/>
      <c r="P14" s="29">
        <v>0</v>
      </c>
      <c r="Q14" s="27"/>
      <c r="R14" s="29">
        <v>0</v>
      </c>
      <c r="S14" s="27"/>
      <c r="T14" s="29">
        <v>50000000</v>
      </c>
      <c r="U14" s="27"/>
      <c r="V14" s="29">
        <v>2754</v>
      </c>
      <c r="W14" s="27"/>
      <c r="X14" s="29">
        <v>193821330100</v>
      </c>
      <c r="Y14" s="27"/>
      <c r="Z14" s="29">
        <v>136635579000</v>
      </c>
      <c r="AA14" s="20"/>
      <c r="AB14" s="45">
        <v>2.2409808396262249E-3</v>
      </c>
    </row>
    <row r="15" spans="1:32" x14ac:dyDescent="0.45">
      <c r="A15" s="83" t="s">
        <v>25</v>
      </c>
      <c r="B15" s="83"/>
      <c r="C15" s="83"/>
      <c r="D15" s="20"/>
      <c r="E15" s="84">
        <v>10500000</v>
      </c>
      <c r="F15" s="84"/>
      <c r="G15" s="27"/>
      <c r="H15" s="29">
        <v>277593200895</v>
      </c>
      <c r="I15" s="27"/>
      <c r="J15" s="29">
        <v>240049958400</v>
      </c>
      <c r="K15" s="27"/>
      <c r="L15" s="29">
        <v>0</v>
      </c>
      <c r="M15" s="27"/>
      <c r="N15" s="29">
        <v>0</v>
      </c>
      <c r="O15" s="27"/>
      <c r="P15" s="29">
        <v>0</v>
      </c>
      <c r="Q15" s="27"/>
      <c r="R15" s="29">
        <v>0</v>
      </c>
      <c r="S15" s="27"/>
      <c r="T15" s="29">
        <v>10500000</v>
      </c>
      <c r="U15" s="27"/>
      <c r="V15" s="29">
        <v>24440</v>
      </c>
      <c r="W15" s="27"/>
      <c r="X15" s="29">
        <v>277593200895</v>
      </c>
      <c r="Y15" s="27"/>
      <c r="Z15" s="29">
        <v>254636327400</v>
      </c>
      <c r="AA15" s="20"/>
      <c r="AB15" s="45">
        <v>4.1763289982925337E-3</v>
      </c>
    </row>
    <row r="16" spans="1:32" x14ac:dyDescent="0.45">
      <c r="A16" s="83" t="s">
        <v>26</v>
      </c>
      <c r="B16" s="83"/>
      <c r="C16" s="83"/>
      <c r="D16" s="20"/>
      <c r="E16" s="84">
        <v>811557931</v>
      </c>
      <c r="F16" s="84"/>
      <c r="G16" s="27"/>
      <c r="H16" s="29">
        <v>433810152696</v>
      </c>
      <c r="I16" s="27"/>
      <c r="J16" s="29">
        <v>787568327253.11597</v>
      </c>
      <c r="K16" s="27"/>
      <c r="L16" s="29">
        <v>0</v>
      </c>
      <c r="M16" s="27"/>
      <c r="N16" s="29">
        <v>0</v>
      </c>
      <c r="O16" s="27"/>
      <c r="P16" s="29">
        <v>0</v>
      </c>
      <c r="Q16" s="27"/>
      <c r="R16" s="29">
        <v>0</v>
      </c>
      <c r="S16" s="27"/>
      <c r="T16" s="29">
        <v>811557931</v>
      </c>
      <c r="U16" s="27"/>
      <c r="V16" s="29">
        <v>999</v>
      </c>
      <c r="W16" s="27"/>
      <c r="X16" s="29">
        <v>433810152696</v>
      </c>
      <c r="Y16" s="27"/>
      <c r="Z16" s="29">
        <v>804479303605.177</v>
      </c>
      <c r="AA16" s="20"/>
      <c r="AB16" s="45">
        <v>1.3194386985069608E-2</v>
      </c>
    </row>
    <row r="17" spans="1:28" x14ac:dyDescent="0.45">
      <c r="A17" s="83" t="s">
        <v>27</v>
      </c>
      <c r="B17" s="83"/>
      <c r="C17" s="83"/>
      <c r="D17" s="20"/>
      <c r="E17" s="84">
        <v>370000000</v>
      </c>
      <c r="F17" s="84"/>
      <c r="G17" s="27"/>
      <c r="H17" s="29">
        <v>1795113714919</v>
      </c>
      <c r="I17" s="27"/>
      <c r="J17" s="29">
        <v>2257910385000</v>
      </c>
      <c r="K17" s="27"/>
      <c r="L17" s="29">
        <v>70523628</v>
      </c>
      <c r="M17" s="27"/>
      <c r="N17" s="29">
        <v>0</v>
      </c>
      <c r="O17" s="27"/>
      <c r="P17" s="29">
        <v>-140523628</v>
      </c>
      <c r="Q17" s="27"/>
      <c r="R17" s="29">
        <v>707168802902</v>
      </c>
      <c r="S17" s="27"/>
      <c r="T17" s="29">
        <v>300000000</v>
      </c>
      <c r="U17" s="27"/>
      <c r="V17" s="29">
        <v>5180</v>
      </c>
      <c r="W17" s="27"/>
      <c r="X17" s="29">
        <v>1222486332855</v>
      </c>
      <c r="Y17" s="27"/>
      <c r="Z17" s="29">
        <v>1541987580000</v>
      </c>
      <c r="AA17" s="20"/>
      <c r="AB17" s="45">
        <v>2.5290372002753476E-2</v>
      </c>
    </row>
    <row r="18" spans="1:28" x14ac:dyDescent="0.45">
      <c r="A18" s="83" t="s">
        <v>28</v>
      </c>
      <c r="B18" s="83"/>
      <c r="C18" s="83"/>
      <c r="D18" s="20"/>
      <c r="E18" s="84">
        <v>185000000</v>
      </c>
      <c r="F18" s="84"/>
      <c r="G18" s="27"/>
      <c r="H18" s="29">
        <v>1075901394414</v>
      </c>
      <c r="I18" s="27"/>
      <c r="J18" s="29">
        <v>1273975453000</v>
      </c>
      <c r="K18" s="27"/>
      <c r="L18" s="29">
        <v>0</v>
      </c>
      <c r="M18" s="27"/>
      <c r="N18" s="29">
        <v>0</v>
      </c>
      <c r="O18" s="27"/>
      <c r="P18" s="29">
        <v>-185000000</v>
      </c>
      <c r="Q18" s="27"/>
      <c r="R18" s="29">
        <v>1236311015239</v>
      </c>
      <c r="S18" s="27"/>
      <c r="T18" s="29">
        <v>0</v>
      </c>
      <c r="U18" s="27"/>
      <c r="V18" s="29">
        <v>0</v>
      </c>
      <c r="W18" s="27"/>
      <c r="X18" s="29">
        <v>0</v>
      </c>
      <c r="Y18" s="27"/>
      <c r="Z18" s="29">
        <v>0</v>
      </c>
      <c r="AA18" s="20"/>
      <c r="AB18" s="45">
        <v>0</v>
      </c>
    </row>
    <row r="19" spans="1:28" x14ac:dyDescent="0.45">
      <c r="A19" s="83" t="s">
        <v>29</v>
      </c>
      <c r="B19" s="83"/>
      <c r="C19" s="83"/>
      <c r="D19" s="20"/>
      <c r="E19" s="84">
        <v>238262278</v>
      </c>
      <c r="F19" s="84"/>
      <c r="G19" s="27"/>
      <c r="H19" s="29">
        <v>589458552502</v>
      </c>
      <c r="I19" s="27"/>
      <c r="J19" s="29">
        <v>731012218747.55701</v>
      </c>
      <c r="K19" s="27"/>
      <c r="L19" s="29">
        <v>0</v>
      </c>
      <c r="M19" s="27"/>
      <c r="N19" s="29">
        <v>0</v>
      </c>
      <c r="O19" s="27"/>
      <c r="P19" s="29">
        <v>0</v>
      </c>
      <c r="Q19" s="27"/>
      <c r="R19" s="29">
        <v>0</v>
      </c>
      <c r="S19" s="27"/>
      <c r="T19" s="29">
        <v>238262278</v>
      </c>
      <c r="U19" s="27"/>
      <c r="V19" s="29">
        <v>3092</v>
      </c>
      <c r="W19" s="27"/>
      <c r="X19" s="29">
        <v>589458552502</v>
      </c>
      <c r="Y19" s="27"/>
      <c r="Z19" s="29">
        <v>731012218747.55701</v>
      </c>
      <c r="AA19" s="20"/>
      <c r="AB19" s="45">
        <v>1.1989442191670516E-2</v>
      </c>
    </row>
    <row r="20" spans="1:28" x14ac:dyDescent="0.45">
      <c r="A20" s="83" t="s">
        <v>30</v>
      </c>
      <c r="B20" s="83"/>
      <c r="C20" s="83"/>
      <c r="D20" s="20"/>
      <c r="E20" s="84">
        <v>12700000</v>
      </c>
      <c r="F20" s="84"/>
      <c r="G20" s="27"/>
      <c r="H20" s="29">
        <v>260684486784</v>
      </c>
      <c r="I20" s="27"/>
      <c r="J20" s="29">
        <v>327647554000</v>
      </c>
      <c r="K20" s="27"/>
      <c r="L20" s="29">
        <v>0</v>
      </c>
      <c r="M20" s="27"/>
      <c r="N20" s="29">
        <v>0</v>
      </c>
      <c r="O20" s="27"/>
      <c r="P20" s="29">
        <v>0</v>
      </c>
      <c r="Q20" s="27"/>
      <c r="R20" s="29">
        <v>0</v>
      </c>
      <c r="S20" s="27"/>
      <c r="T20" s="29">
        <v>12700000</v>
      </c>
      <c r="U20" s="27"/>
      <c r="V20" s="29">
        <v>26900</v>
      </c>
      <c r="W20" s="27"/>
      <c r="X20" s="29">
        <v>260684486784</v>
      </c>
      <c r="Y20" s="27"/>
      <c r="Z20" s="29">
        <v>338989200100</v>
      </c>
      <c r="AA20" s="20"/>
      <c r="AB20" s="45">
        <v>5.5598132479412286E-3</v>
      </c>
    </row>
    <row r="21" spans="1:28" x14ac:dyDescent="0.45">
      <c r="A21" s="83" t="s">
        <v>31</v>
      </c>
      <c r="B21" s="83"/>
      <c r="C21" s="83"/>
      <c r="D21" s="20"/>
      <c r="E21" s="84">
        <v>10000000</v>
      </c>
      <c r="F21" s="84"/>
      <c r="G21" s="27"/>
      <c r="H21" s="29">
        <v>502512597943</v>
      </c>
      <c r="I21" s="27"/>
      <c r="J21" s="29">
        <v>522926290000</v>
      </c>
      <c r="K21" s="27"/>
      <c r="L21" s="29">
        <v>0</v>
      </c>
      <c r="M21" s="27"/>
      <c r="N21" s="29">
        <v>0</v>
      </c>
      <c r="O21" s="27"/>
      <c r="P21" s="29">
        <v>0</v>
      </c>
      <c r="Q21" s="27"/>
      <c r="R21" s="29">
        <v>0</v>
      </c>
      <c r="S21" s="27"/>
      <c r="T21" s="29">
        <v>10000000</v>
      </c>
      <c r="U21" s="27"/>
      <c r="V21" s="29">
        <v>42160</v>
      </c>
      <c r="W21" s="27"/>
      <c r="X21" s="29">
        <v>502512597943</v>
      </c>
      <c r="Y21" s="27"/>
      <c r="Z21" s="29">
        <v>418341032000</v>
      </c>
      <c r="AA21" s="20"/>
      <c r="AB21" s="45">
        <v>6.8612746694728865E-3</v>
      </c>
    </row>
    <row r="22" spans="1:28" x14ac:dyDescent="0.45">
      <c r="A22" s="83" t="s">
        <v>32</v>
      </c>
      <c r="B22" s="83"/>
      <c r="C22" s="83"/>
      <c r="D22" s="20"/>
      <c r="E22" s="84">
        <v>97321991</v>
      </c>
      <c r="F22" s="84"/>
      <c r="G22" s="27"/>
      <c r="H22" s="29">
        <v>518018965596</v>
      </c>
      <c r="I22" s="27"/>
      <c r="J22" s="29">
        <v>1258496226268.72</v>
      </c>
      <c r="K22" s="27"/>
      <c r="L22" s="29">
        <v>0</v>
      </c>
      <c r="M22" s="27"/>
      <c r="N22" s="29">
        <v>0</v>
      </c>
      <c r="O22" s="27"/>
      <c r="P22" s="29">
        <v>0</v>
      </c>
      <c r="Q22" s="27"/>
      <c r="R22" s="29">
        <v>0</v>
      </c>
      <c r="S22" s="27"/>
      <c r="T22" s="29">
        <v>97321991</v>
      </c>
      <c r="U22" s="27"/>
      <c r="V22" s="29">
        <v>10425.6</v>
      </c>
      <c r="W22" s="27"/>
      <c r="X22" s="29">
        <v>518018965596</v>
      </c>
      <c r="Y22" s="27"/>
      <c r="Z22" s="29">
        <v>1006796981014.97</v>
      </c>
      <c r="AA22" s="20"/>
      <c r="AB22" s="45">
        <v>1.6512629875473913E-2</v>
      </c>
    </row>
    <row r="23" spans="1:28" x14ac:dyDescent="0.45">
      <c r="A23" s="83" t="s">
        <v>33</v>
      </c>
      <c r="B23" s="83"/>
      <c r="C23" s="83"/>
      <c r="D23" s="20"/>
      <c r="E23" s="84">
        <v>3000000</v>
      </c>
      <c r="F23" s="84"/>
      <c r="G23" s="27"/>
      <c r="H23" s="29">
        <v>809683207752</v>
      </c>
      <c r="I23" s="27"/>
      <c r="J23" s="29">
        <v>579644443200</v>
      </c>
      <c r="K23" s="27"/>
      <c r="L23" s="29">
        <v>0</v>
      </c>
      <c r="M23" s="27"/>
      <c r="N23" s="29">
        <v>0</v>
      </c>
      <c r="O23" s="27"/>
      <c r="P23" s="29">
        <v>0</v>
      </c>
      <c r="Q23" s="27"/>
      <c r="R23" s="29">
        <v>0</v>
      </c>
      <c r="S23" s="27"/>
      <c r="T23" s="29">
        <v>3000000</v>
      </c>
      <c r="U23" s="27"/>
      <c r="V23" s="29">
        <v>129376</v>
      </c>
      <c r="W23" s="27"/>
      <c r="X23" s="29">
        <v>809683207752</v>
      </c>
      <c r="Y23" s="27"/>
      <c r="Z23" s="29">
        <v>385127770560</v>
      </c>
      <c r="AA23" s="20"/>
      <c r="AB23" s="45">
        <v>6.3165389348035393E-3</v>
      </c>
    </row>
    <row r="24" spans="1:28" x14ac:dyDescent="0.45">
      <c r="A24" s="83" t="s">
        <v>34</v>
      </c>
      <c r="B24" s="83"/>
      <c r="C24" s="83"/>
      <c r="D24" s="20"/>
      <c r="E24" s="84">
        <v>10000000</v>
      </c>
      <c r="F24" s="84"/>
      <c r="G24" s="27"/>
      <c r="H24" s="29">
        <v>461941645938</v>
      </c>
      <c r="I24" s="27"/>
      <c r="J24" s="29">
        <v>602605571000</v>
      </c>
      <c r="K24" s="27"/>
      <c r="L24" s="29">
        <v>0</v>
      </c>
      <c r="M24" s="27"/>
      <c r="N24" s="29">
        <v>0</v>
      </c>
      <c r="O24" s="27"/>
      <c r="P24" s="29">
        <v>0</v>
      </c>
      <c r="Q24" s="27"/>
      <c r="R24" s="29">
        <v>0</v>
      </c>
      <c r="S24" s="27"/>
      <c r="T24" s="29">
        <v>10000000</v>
      </c>
      <c r="U24" s="27"/>
      <c r="V24" s="29">
        <v>48584</v>
      </c>
      <c r="W24" s="27"/>
      <c r="X24" s="29">
        <v>461941645938</v>
      </c>
      <c r="Y24" s="27"/>
      <c r="Z24" s="29">
        <v>482084456800</v>
      </c>
      <c r="AA24" s="20"/>
      <c r="AB24" s="45">
        <v>7.9067402405519609E-3</v>
      </c>
    </row>
    <row r="25" spans="1:28" x14ac:dyDescent="0.45">
      <c r="A25" s="83" t="s">
        <v>35</v>
      </c>
      <c r="B25" s="83"/>
      <c r="C25" s="83"/>
      <c r="D25" s="20"/>
      <c r="E25" s="84">
        <v>73100000</v>
      </c>
      <c r="F25" s="84"/>
      <c r="G25" s="27"/>
      <c r="H25" s="29">
        <v>603331587936</v>
      </c>
      <c r="I25" s="27"/>
      <c r="J25" s="29">
        <v>726074719370</v>
      </c>
      <c r="K25" s="27"/>
      <c r="L25" s="29">
        <v>0</v>
      </c>
      <c r="M25" s="27"/>
      <c r="N25" s="29">
        <v>0</v>
      </c>
      <c r="O25" s="27"/>
      <c r="P25" s="29">
        <v>0</v>
      </c>
      <c r="Q25" s="27"/>
      <c r="R25" s="29">
        <v>0</v>
      </c>
      <c r="S25" s="27"/>
      <c r="T25" s="29">
        <v>73100000</v>
      </c>
      <c r="U25" s="27"/>
      <c r="V25" s="29">
        <v>10490</v>
      </c>
      <c r="W25" s="27"/>
      <c r="X25" s="29">
        <v>603331587936</v>
      </c>
      <c r="Y25" s="27"/>
      <c r="Z25" s="29">
        <v>760891489130</v>
      </c>
      <c r="AA25" s="20"/>
      <c r="AB25" s="45">
        <v>1.2479496633706188E-2</v>
      </c>
    </row>
    <row r="26" spans="1:28" x14ac:dyDescent="0.45">
      <c r="A26" s="83" t="s">
        <v>36</v>
      </c>
      <c r="B26" s="83"/>
      <c r="C26" s="83"/>
      <c r="D26" s="20"/>
      <c r="E26" s="84">
        <v>17200000</v>
      </c>
      <c r="F26" s="84"/>
      <c r="G26" s="27"/>
      <c r="H26" s="29">
        <v>123624957418</v>
      </c>
      <c r="I26" s="27"/>
      <c r="J26" s="29">
        <v>130904227480</v>
      </c>
      <c r="K26" s="27"/>
      <c r="L26" s="29">
        <v>0</v>
      </c>
      <c r="M26" s="27"/>
      <c r="N26" s="29">
        <v>0</v>
      </c>
      <c r="O26" s="27"/>
      <c r="P26" s="29">
        <v>0</v>
      </c>
      <c r="Q26" s="27"/>
      <c r="R26" s="29">
        <v>0</v>
      </c>
      <c r="S26" s="27"/>
      <c r="T26" s="29">
        <v>17200000</v>
      </c>
      <c r="U26" s="27"/>
      <c r="V26" s="29">
        <v>7900</v>
      </c>
      <c r="W26" s="27"/>
      <c r="X26" s="29">
        <v>123624957418</v>
      </c>
      <c r="Y26" s="27"/>
      <c r="Z26" s="29">
        <v>134829647600</v>
      </c>
      <c r="AA26" s="20"/>
      <c r="AB26" s="45">
        <v>2.2113614850284057E-3</v>
      </c>
    </row>
    <row r="27" spans="1:28" x14ac:dyDescent="0.45">
      <c r="A27" s="83" t="s">
        <v>37</v>
      </c>
      <c r="B27" s="83"/>
      <c r="C27" s="83"/>
      <c r="D27" s="20"/>
      <c r="E27" s="84">
        <v>129424705</v>
      </c>
      <c r="F27" s="84"/>
      <c r="G27" s="27"/>
      <c r="H27" s="29">
        <v>885726840541</v>
      </c>
      <c r="I27" s="27"/>
      <c r="J27" s="29">
        <v>790964968254.92603</v>
      </c>
      <c r="K27" s="27"/>
      <c r="L27" s="29">
        <v>0</v>
      </c>
      <c r="M27" s="27"/>
      <c r="N27" s="29">
        <v>0</v>
      </c>
      <c r="O27" s="27"/>
      <c r="P27" s="29">
        <v>0</v>
      </c>
      <c r="Q27" s="27"/>
      <c r="R27" s="29">
        <v>0</v>
      </c>
      <c r="S27" s="27"/>
      <c r="T27" s="29">
        <v>129424705</v>
      </c>
      <c r="U27" s="27"/>
      <c r="V27" s="29">
        <v>6159</v>
      </c>
      <c r="W27" s="27"/>
      <c r="X27" s="29">
        <v>885726840541</v>
      </c>
      <c r="Y27" s="27"/>
      <c r="Z27" s="29">
        <v>790964968254.92603</v>
      </c>
      <c r="AA27" s="20"/>
      <c r="AB27" s="45">
        <v>1.2972736322761544E-2</v>
      </c>
    </row>
    <row r="28" spans="1:28" x14ac:dyDescent="0.45">
      <c r="A28" s="83" t="s">
        <v>38</v>
      </c>
      <c r="B28" s="83"/>
      <c r="C28" s="83"/>
      <c r="D28" s="20"/>
      <c r="E28" s="84">
        <v>14900000</v>
      </c>
      <c r="F28" s="84"/>
      <c r="G28" s="27"/>
      <c r="H28" s="29">
        <v>202459216775</v>
      </c>
      <c r="I28" s="27"/>
      <c r="J28" s="29">
        <v>155684186190</v>
      </c>
      <c r="K28" s="27"/>
      <c r="L28" s="29">
        <v>0</v>
      </c>
      <c r="M28" s="27"/>
      <c r="N28" s="29">
        <v>0</v>
      </c>
      <c r="O28" s="27"/>
      <c r="P28" s="29">
        <v>0</v>
      </c>
      <c r="Q28" s="27"/>
      <c r="R28" s="29">
        <v>0</v>
      </c>
      <c r="S28" s="27"/>
      <c r="T28" s="29">
        <v>14900000</v>
      </c>
      <c r="U28" s="27"/>
      <c r="V28" s="29">
        <v>10560</v>
      </c>
      <c r="W28" s="27"/>
      <c r="X28" s="29">
        <v>202459216775</v>
      </c>
      <c r="Y28" s="27"/>
      <c r="Z28" s="29">
        <v>156127730880</v>
      </c>
      <c r="AA28" s="20"/>
      <c r="AB28" s="45">
        <v>2.5606745768347768E-3</v>
      </c>
    </row>
    <row r="29" spans="1:28" x14ac:dyDescent="0.45">
      <c r="A29" s="83" t="s">
        <v>39</v>
      </c>
      <c r="B29" s="83"/>
      <c r="C29" s="83"/>
      <c r="D29" s="20"/>
      <c r="E29" s="84">
        <v>175600000</v>
      </c>
      <c r="F29" s="84"/>
      <c r="G29" s="27"/>
      <c r="H29" s="29">
        <v>416414046723</v>
      </c>
      <c r="I29" s="27"/>
      <c r="J29" s="29">
        <v>357023111988</v>
      </c>
      <c r="K29" s="27"/>
      <c r="L29" s="29">
        <v>37487640</v>
      </c>
      <c r="M29" s="27"/>
      <c r="N29" s="29">
        <v>0</v>
      </c>
      <c r="O29" s="27"/>
      <c r="P29" s="29">
        <v>0</v>
      </c>
      <c r="Q29" s="27"/>
      <c r="R29" s="29">
        <v>0</v>
      </c>
      <c r="S29" s="27"/>
      <c r="T29" s="29">
        <v>213087640</v>
      </c>
      <c r="U29" s="27"/>
      <c r="V29" s="29">
        <v>1809</v>
      </c>
      <c r="W29" s="27"/>
      <c r="X29" s="29">
        <v>405724151220</v>
      </c>
      <c r="Y29" s="27"/>
      <c r="Z29" s="29">
        <v>382495814829.92499</v>
      </c>
      <c r="AA29" s="20"/>
      <c r="AB29" s="45">
        <v>6.2733718299761614E-3</v>
      </c>
    </row>
    <row r="30" spans="1:28" x14ac:dyDescent="0.45">
      <c r="A30" s="83" t="s">
        <v>40</v>
      </c>
      <c r="B30" s="83"/>
      <c r="C30" s="83"/>
      <c r="D30" s="20"/>
      <c r="E30" s="84">
        <v>40000000</v>
      </c>
      <c r="F30" s="84"/>
      <c r="G30" s="27"/>
      <c r="H30" s="29">
        <v>197593111250</v>
      </c>
      <c r="I30" s="27"/>
      <c r="J30" s="29">
        <v>192103472000</v>
      </c>
      <c r="K30" s="27"/>
      <c r="L30" s="29">
        <v>0</v>
      </c>
      <c r="M30" s="27"/>
      <c r="N30" s="29">
        <v>0</v>
      </c>
      <c r="O30" s="27"/>
      <c r="P30" s="29">
        <v>0</v>
      </c>
      <c r="Q30" s="27"/>
      <c r="R30" s="29">
        <v>0</v>
      </c>
      <c r="S30" s="27"/>
      <c r="T30" s="29">
        <v>40000000</v>
      </c>
      <c r="U30" s="27"/>
      <c r="V30" s="29">
        <v>4326</v>
      </c>
      <c r="W30" s="27"/>
      <c r="X30" s="29">
        <v>197593111250</v>
      </c>
      <c r="Y30" s="27"/>
      <c r="Z30" s="29">
        <v>171702400800</v>
      </c>
      <c r="AA30" s="20"/>
      <c r="AB30" s="45">
        <v>2.8161170986849816E-3</v>
      </c>
    </row>
    <row r="31" spans="1:28" x14ac:dyDescent="0.45">
      <c r="A31" s="83" t="s">
        <v>41</v>
      </c>
      <c r="B31" s="83"/>
      <c r="C31" s="83"/>
      <c r="D31" s="20"/>
      <c r="E31" s="84">
        <v>42000000</v>
      </c>
      <c r="F31" s="84"/>
      <c r="G31" s="27"/>
      <c r="H31" s="29">
        <v>200370960972</v>
      </c>
      <c r="I31" s="27"/>
      <c r="J31" s="29">
        <v>185496938340</v>
      </c>
      <c r="K31" s="27"/>
      <c r="L31" s="29">
        <v>0</v>
      </c>
      <c r="M31" s="27"/>
      <c r="N31" s="29">
        <v>0</v>
      </c>
      <c r="O31" s="27"/>
      <c r="P31" s="29">
        <v>0</v>
      </c>
      <c r="Q31" s="27"/>
      <c r="R31" s="29">
        <v>0</v>
      </c>
      <c r="S31" s="27"/>
      <c r="T31" s="29">
        <v>42000000</v>
      </c>
      <c r="U31" s="27"/>
      <c r="V31" s="29">
        <v>4211</v>
      </c>
      <c r="W31" s="27"/>
      <c r="X31" s="29">
        <v>200370960972</v>
      </c>
      <c r="Y31" s="27"/>
      <c r="Z31" s="29">
        <v>175494856740</v>
      </c>
      <c r="AA31" s="20"/>
      <c r="AB31" s="45">
        <v>2.8783177433404023E-3</v>
      </c>
    </row>
    <row r="32" spans="1:28" x14ac:dyDescent="0.45">
      <c r="A32" s="83" t="s">
        <v>42</v>
      </c>
      <c r="B32" s="83"/>
      <c r="C32" s="83"/>
      <c r="D32" s="20"/>
      <c r="E32" s="84">
        <v>51000000</v>
      </c>
      <c r="F32" s="84"/>
      <c r="G32" s="27"/>
      <c r="H32" s="29">
        <v>369265420253</v>
      </c>
      <c r="I32" s="27"/>
      <c r="J32" s="29">
        <v>271246927200</v>
      </c>
      <c r="K32" s="27"/>
      <c r="L32" s="29">
        <v>0</v>
      </c>
      <c r="M32" s="27"/>
      <c r="N32" s="29">
        <v>0</v>
      </c>
      <c r="O32" s="27"/>
      <c r="P32" s="29">
        <v>0</v>
      </c>
      <c r="Q32" s="27"/>
      <c r="R32" s="29">
        <v>0</v>
      </c>
      <c r="S32" s="27"/>
      <c r="T32" s="29">
        <v>51000000</v>
      </c>
      <c r="U32" s="27"/>
      <c r="V32" s="29">
        <v>5520</v>
      </c>
      <c r="W32" s="27"/>
      <c r="X32" s="29">
        <v>369265420253</v>
      </c>
      <c r="Y32" s="27"/>
      <c r="Z32" s="29">
        <v>279343850400</v>
      </c>
      <c r="AA32" s="20"/>
      <c r="AB32" s="45">
        <v>4.5815608276802821E-3</v>
      </c>
    </row>
    <row r="33" spans="1:28" x14ac:dyDescent="0.45">
      <c r="A33" s="83" t="s">
        <v>43</v>
      </c>
      <c r="B33" s="83"/>
      <c r="C33" s="83"/>
      <c r="D33" s="20"/>
      <c r="E33" s="84">
        <v>17777778</v>
      </c>
      <c r="F33" s="84"/>
      <c r="G33" s="27"/>
      <c r="H33" s="29">
        <v>158364446424</v>
      </c>
      <c r="I33" s="27"/>
      <c r="J33" s="29">
        <v>157475456012.888</v>
      </c>
      <c r="K33" s="27"/>
      <c r="L33" s="29">
        <v>0</v>
      </c>
      <c r="M33" s="27"/>
      <c r="N33" s="29">
        <v>0</v>
      </c>
      <c r="O33" s="27"/>
      <c r="P33" s="29">
        <v>0</v>
      </c>
      <c r="Q33" s="27"/>
      <c r="R33" s="29">
        <v>0</v>
      </c>
      <c r="S33" s="27"/>
      <c r="T33" s="29">
        <v>17777778</v>
      </c>
      <c r="U33" s="27"/>
      <c r="V33" s="29">
        <v>9000</v>
      </c>
      <c r="W33" s="27"/>
      <c r="X33" s="29">
        <v>158364446424</v>
      </c>
      <c r="Y33" s="27"/>
      <c r="Z33" s="29">
        <v>158763201984.54001</v>
      </c>
      <c r="AA33" s="20"/>
      <c r="AB33" s="45">
        <v>2.6038993378515447E-3</v>
      </c>
    </row>
    <row r="34" spans="1:28" x14ac:dyDescent="0.45">
      <c r="A34" s="83" t="s">
        <v>44</v>
      </c>
      <c r="B34" s="83"/>
      <c r="C34" s="83"/>
      <c r="D34" s="20"/>
      <c r="E34" s="84">
        <v>100000000</v>
      </c>
      <c r="F34" s="84"/>
      <c r="G34" s="27"/>
      <c r="H34" s="29">
        <v>463216404594</v>
      </c>
      <c r="I34" s="27"/>
      <c r="J34" s="29">
        <v>480258680000</v>
      </c>
      <c r="K34" s="27"/>
      <c r="L34" s="29">
        <v>0</v>
      </c>
      <c r="M34" s="27"/>
      <c r="N34" s="29">
        <v>0</v>
      </c>
      <c r="O34" s="27"/>
      <c r="P34" s="29">
        <v>0</v>
      </c>
      <c r="Q34" s="27"/>
      <c r="R34" s="29">
        <v>0</v>
      </c>
      <c r="S34" s="27"/>
      <c r="T34" s="29">
        <v>100000000</v>
      </c>
      <c r="U34" s="27"/>
      <c r="V34" s="29">
        <v>5190</v>
      </c>
      <c r="W34" s="27"/>
      <c r="X34" s="29">
        <v>463216404594</v>
      </c>
      <c r="Y34" s="27"/>
      <c r="Z34" s="29">
        <v>514988130000</v>
      </c>
      <c r="AA34" s="20"/>
      <c r="AB34" s="45">
        <v>8.446398371575967E-3</v>
      </c>
    </row>
    <row r="35" spans="1:28" x14ac:dyDescent="0.45">
      <c r="A35" s="83" t="s">
        <v>45</v>
      </c>
      <c r="B35" s="83"/>
      <c r="C35" s="83"/>
      <c r="D35" s="20"/>
      <c r="E35" s="84">
        <v>34000000</v>
      </c>
      <c r="F35" s="84"/>
      <c r="G35" s="27"/>
      <c r="H35" s="29">
        <v>630670448269</v>
      </c>
      <c r="I35" s="27"/>
      <c r="J35" s="29">
        <v>736482639400</v>
      </c>
      <c r="K35" s="27"/>
      <c r="L35" s="29">
        <v>0</v>
      </c>
      <c r="M35" s="27"/>
      <c r="N35" s="29">
        <v>0</v>
      </c>
      <c r="O35" s="27"/>
      <c r="P35" s="29">
        <v>0</v>
      </c>
      <c r="Q35" s="27"/>
      <c r="R35" s="29">
        <v>0</v>
      </c>
      <c r="S35" s="27"/>
      <c r="T35" s="29">
        <v>34000000</v>
      </c>
      <c r="U35" s="27"/>
      <c r="V35" s="29">
        <v>22420</v>
      </c>
      <c r="W35" s="27"/>
      <c r="X35" s="29">
        <v>630670448269</v>
      </c>
      <c r="Y35" s="27"/>
      <c r="Z35" s="29">
        <v>756387575600</v>
      </c>
      <c r="AA35" s="20"/>
      <c r="AB35" s="45">
        <v>1.240562726528888E-2</v>
      </c>
    </row>
    <row r="36" spans="1:28" x14ac:dyDescent="0.45">
      <c r="A36" s="83" t="s">
        <v>46</v>
      </c>
      <c r="B36" s="83"/>
      <c r="C36" s="83"/>
      <c r="D36" s="20"/>
      <c r="E36" s="84">
        <v>133000000</v>
      </c>
      <c r="F36" s="84"/>
      <c r="G36" s="27"/>
      <c r="H36" s="29">
        <v>182956327279</v>
      </c>
      <c r="I36" s="27"/>
      <c r="J36" s="29">
        <v>215378157120</v>
      </c>
      <c r="K36" s="27"/>
      <c r="L36" s="29">
        <v>17000000</v>
      </c>
      <c r="M36" s="27"/>
      <c r="N36" s="29">
        <v>26460134405</v>
      </c>
      <c r="O36" s="27"/>
      <c r="P36" s="29">
        <v>0</v>
      </c>
      <c r="Q36" s="27"/>
      <c r="R36" s="29">
        <v>0</v>
      </c>
      <c r="S36" s="27"/>
      <c r="T36" s="29">
        <v>150000000</v>
      </c>
      <c r="U36" s="27"/>
      <c r="V36" s="29">
        <v>1560</v>
      </c>
      <c r="W36" s="27"/>
      <c r="X36" s="29">
        <v>209416461684</v>
      </c>
      <c r="Y36" s="27"/>
      <c r="Z36" s="29">
        <v>232191180000</v>
      </c>
      <c r="AA36" s="20"/>
      <c r="AB36" s="45">
        <v>3.8082027340053497E-3</v>
      </c>
    </row>
    <row r="37" spans="1:28" x14ac:dyDescent="0.45">
      <c r="A37" s="83" t="s">
        <v>47</v>
      </c>
      <c r="B37" s="83"/>
      <c r="C37" s="83"/>
      <c r="D37" s="20"/>
      <c r="E37" s="84">
        <v>266515000</v>
      </c>
      <c r="F37" s="84"/>
      <c r="G37" s="27"/>
      <c r="H37" s="29">
        <v>1492158779608</v>
      </c>
      <c r="I37" s="27"/>
      <c r="J37" s="29">
        <v>1613174518205</v>
      </c>
      <c r="K37" s="27"/>
      <c r="L37" s="29">
        <v>0</v>
      </c>
      <c r="M37" s="27"/>
      <c r="N37" s="29">
        <v>0</v>
      </c>
      <c r="O37" s="27"/>
      <c r="P37" s="29">
        <v>0</v>
      </c>
      <c r="Q37" s="27"/>
      <c r="R37" s="29">
        <v>0</v>
      </c>
      <c r="S37" s="27"/>
      <c r="T37" s="29">
        <v>266515000</v>
      </c>
      <c r="U37" s="27"/>
      <c r="V37" s="29">
        <v>5750</v>
      </c>
      <c r="W37" s="27"/>
      <c r="X37" s="29">
        <v>1492158779608</v>
      </c>
      <c r="Y37" s="27"/>
      <c r="Z37" s="29">
        <v>1520615324537.5</v>
      </c>
      <c r="AA37" s="20"/>
      <c r="AB37" s="45">
        <v>2.4939842401740409E-2</v>
      </c>
    </row>
    <row r="38" spans="1:28" x14ac:dyDescent="0.45">
      <c r="A38" s="83" t="s">
        <v>48</v>
      </c>
      <c r="B38" s="83"/>
      <c r="C38" s="83"/>
      <c r="D38" s="20"/>
      <c r="E38" s="84">
        <v>198000000</v>
      </c>
      <c r="F38" s="84"/>
      <c r="G38" s="27"/>
      <c r="H38" s="29">
        <v>294412785641</v>
      </c>
      <c r="I38" s="27"/>
      <c r="J38" s="29">
        <v>435179853900</v>
      </c>
      <c r="K38" s="27"/>
      <c r="L38" s="29">
        <v>0</v>
      </c>
      <c r="M38" s="27"/>
      <c r="N38" s="29">
        <v>0</v>
      </c>
      <c r="O38" s="27"/>
      <c r="P38" s="29">
        <v>0</v>
      </c>
      <c r="Q38" s="27"/>
      <c r="R38" s="29">
        <v>0</v>
      </c>
      <c r="S38" s="27"/>
      <c r="T38" s="29">
        <v>198000000</v>
      </c>
      <c r="U38" s="27"/>
      <c r="V38" s="29">
        <v>1965</v>
      </c>
      <c r="W38" s="27"/>
      <c r="X38" s="29">
        <v>294412785641</v>
      </c>
      <c r="Y38" s="27"/>
      <c r="Z38" s="29">
        <v>386062488900</v>
      </c>
      <c r="AA38" s="20"/>
      <c r="AB38" s="45">
        <v>6.3318693919635098E-3</v>
      </c>
    </row>
    <row r="39" spans="1:28" x14ac:dyDescent="0.45">
      <c r="A39" s="83" t="s">
        <v>49</v>
      </c>
      <c r="B39" s="83"/>
      <c r="C39" s="83"/>
      <c r="D39" s="20"/>
      <c r="E39" s="84">
        <v>69131492</v>
      </c>
      <c r="F39" s="84"/>
      <c r="G39" s="27"/>
      <c r="H39" s="29">
        <v>865574696728</v>
      </c>
      <c r="I39" s="27"/>
      <c r="J39" s="29">
        <v>941838259432.71301</v>
      </c>
      <c r="K39" s="27"/>
      <c r="L39" s="29">
        <v>0</v>
      </c>
      <c r="M39" s="27"/>
      <c r="N39" s="29">
        <v>0</v>
      </c>
      <c r="O39" s="27"/>
      <c r="P39" s="29">
        <v>0</v>
      </c>
      <c r="Q39" s="27"/>
      <c r="R39" s="29">
        <v>0</v>
      </c>
      <c r="S39" s="27"/>
      <c r="T39" s="29">
        <v>69131492</v>
      </c>
      <c r="U39" s="27"/>
      <c r="V39" s="29">
        <v>14770</v>
      </c>
      <c r="W39" s="27"/>
      <c r="X39" s="29">
        <v>865574696728</v>
      </c>
      <c r="Y39" s="27"/>
      <c r="Z39" s="29">
        <v>1013179249222.23</v>
      </c>
      <c r="AA39" s="20"/>
      <c r="AB39" s="45">
        <v>1.6617306423635833E-2</v>
      </c>
    </row>
    <row r="40" spans="1:28" x14ac:dyDescent="0.45">
      <c r="A40" s="83" t="s">
        <v>50</v>
      </c>
      <c r="B40" s="83"/>
      <c r="C40" s="83"/>
      <c r="D40" s="20"/>
      <c r="E40" s="84">
        <v>3000000000</v>
      </c>
      <c r="F40" s="84"/>
      <c r="G40" s="27"/>
      <c r="H40" s="29">
        <v>5075262877219</v>
      </c>
      <c r="I40" s="27"/>
      <c r="J40" s="29">
        <v>4878991590000</v>
      </c>
      <c r="K40" s="27"/>
      <c r="L40" s="29">
        <v>0</v>
      </c>
      <c r="M40" s="27"/>
      <c r="N40" s="29">
        <v>0</v>
      </c>
      <c r="O40" s="27"/>
      <c r="P40" s="29">
        <v>-434643865</v>
      </c>
      <c r="Q40" s="27"/>
      <c r="R40" s="29">
        <v>664399912265</v>
      </c>
      <c r="S40" s="27"/>
      <c r="T40" s="29">
        <v>2565356135</v>
      </c>
      <c r="U40" s="27"/>
      <c r="V40" s="29">
        <v>1600</v>
      </c>
      <c r="W40" s="27"/>
      <c r="X40" s="29">
        <v>4339952252960</v>
      </c>
      <c r="Y40" s="27"/>
      <c r="Z40" s="29">
        <v>4072841491322.3198</v>
      </c>
      <c r="AA40" s="20"/>
      <c r="AB40" s="45">
        <v>6.6799290577807841E-2</v>
      </c>
    </row>
    <row r="41" spans="1:28" x14ac:dyDescent="0.45">
      <c r="A41" s="83" t="s">
        <v>51</v>
      </c>
      <c r="B41" s="83"/>
      <c r="C41" s="83"/>
      <c r="D41" s="20"/>
      <c r="E41" s="84">
        <v>65000000</v>
      </c>
      <c r="F41" s="84"/>
      <c r="G41" s="27"/>
      <c r="H41" s="29">
        <v>2103875758769</v>
      </c>
      <c r="I41" s="27"/>
      <c r="J41" s="29">
        <v>1837535199500</v>
      </c>
      <c r="K41" s="27"/>
      <c r="L41" s="29">
        <v>0</v>
      </c>
      <c r="M41" s="27"/>
      <c r="N41" s="29">
        <v>0</v>
      </c>
      <c r="O41" s="27"/>
      <c r="P41" s="29">
        <v>-5001000</v>
      </c>
      <c r="Q41" s="27"/>
      <c r="R41" s="29">
        <v>145044970365</v>
      </c>
      <c r="S41" s="27"/>
      <c r="T41" s="29">
        <v>59999000</v>
      </c>
      <c r="U41" s="27"/>
      <c r="V41" s="29">
        <v>29780</v>
      </c>
      <c r="W41" s="27"/>
      <c r="X41" s="29">
        <v>1942006794611</v>
      </c>
      <c r="Y41" s="27"/>
      <c r="Z41" s="29">
        <v>1772958486199.3999</v>
      </c>
      <c r="AA41" s="20"/>
      <c r="AB41" s="45">
        <v>2.9078560841210851E-2</v>
      </c>
    </row>
    <row r="42" spans="1:28" x14ac:dyDescent="0.45">
      <c r="A42" s="83" t="s">
        <v>52</v>
      </c>
      <c r="B42" s="83"/>
      <c r="C42" s="83"/>
      <c r="D42" s="20"/>
      <c r="E42" s="84">
        <v>89986666</v>
      </c>
      <c r="F42" s="84"/>
      <c r="G42" s="27"/>
      <c r="H42" s="29">
        <v>295925875059</v>
      </c>
      <c r="I42" s="27"/>
      <c r="J42" s="29">
        <v>261176377035.073</v>
      </c>
      <c r="K42" s="27"/>
      <c r="L42" s="29">
        <v>0</v>
      </c>
      <c r="M42" s="27"/>
      <c r="N42" s="29">
        <v>0</v>
      </c>
      <c r="O42" s="27"/>
      <c r="P42" s="29">
        <v>0</v>
      </c>
      <c r="Q42" s="27"/>
      <c r="R42" s="29">
        <v>0</v>
      </c>
      <c r="S42" s="27"/>
      <c r="T42" s="29">
        <v>89986666</v>
      </c>
      <c r="U42" s="27"/>
      <c r="V42" s="29">
        <v>2924</v>
      </c>
      <c r="W42" s="27"/>
      <c r="X42" s="29">
        <v>295925875059</v>
      </c>
      <c r="Y42" s="27"/>
      <c r="Z42" s="29">
        <v>261087085966.00201</v>
      </c>
      <c r="AA42" s="20"/>
      <c r="AB42" s="45">
        <v>4.2821288672085589E-3</v>
      </c>
    </row>
    <row r="43" spans="1:28" x14ac:dyDescent="0.45">
      <c r="A43" s="83" t="s">
        <v>53</v>
      </c>
      <c r="B43" s="83"/>
      <c r="C43" s="83"/>
      <c r="D43" s="20"/>
      <c r="E43" s="84">
        <v>37200000</v>
      </c>
      <c r="F43" s="84"/>
      <c r="G43" s="27"/>
      <c r="H43" s="29">
        <v>1204809438972</v>
      </c>
      <c r="I43" s="27"/>
      <c r="J43" s="29">
        <v>1291935540000</v>
      </c>
      <c r="K43" s="27"/>
      <c r="L43" s="29">
        <v>0</v>
      </c>
      <c r="M43" s="27"/>
      <c r="N43" s="29">
        <v>0</v>
      </c>
      <c r="O43" s="27"/>
      <c r="P43" s="29">
        <v>0</v>
      </c>
      <c r="Q43" s="27"/>
      <c r="R43" s="29">
        <v>0</v>
      </c>
      <c r="S43" s="27"/>
      <c r="T43" s="29">
        <v>37200000</v>
      </c>
      <c r="U43" s="27"/>
      <c r="V43" s="29">
        <v>35460</v>
      </c>
      <c r="W43" s="27"/>
      <c r="X43" s="29">
        <v>1204809438972</v>
      </c>
      <c r="Y43" s="27"/>
      <c r="Z43" s="29">
        <v>1308915264240</v>
      </c>
      <c r="AA43" s="20"/>
      <c r="AB43" s="45">
        <v>2.1467717627603695E-2</v>
      </c>
    </row>
    <row r="44" spans="1:28" x14ac:dyDescent="0.45">
      <c r="A44" s="83" t="s">
        <v>54</v>
      </c>
      <c r="B44" s="83"/>
      <c r="C44" s="83"/>
      <c r="D44" s="20"/>
      <c r="E44" s="84">
        <v>52962963</v>
      </c>
      <c r="F44" s="84"/>
      <c r="G44" s="27"/>
      <c r="H44" s="29">
        <v>524812685461</v>
      </c>
      <c r="I44" s="27"/>
      <c r="J44" s="29">
        <v>521699183131.49103</v>
      </c>
      <c r="K44" s="27"/>
      <c r="L44" s="29">
        <v>0</v>
      </c>
      <c r="M44" s="27"/>
      <c r="N44" s="29">
        <v>0</v>
      </c>
      <c r="O44" s="27"/>
      <c r="P44" s="29">
        <v>-7200000</v>
      </c>
      <c r="Q44" s="27"/>
      <c r="R44" s="29">
        <v>69343298823</v>
      </c>
      <c r="S44" s="27"/>
      <c r="T44" s="29">
        <v>45762963</v>
      </c>
      <c r="U44" s="27"/>
      <c r="V44" s="29">
        <v>10000</v>
      </c>
      <c r="W44" s="27"/>
      <c r="X44" s="29">
        <v>453467520431</v>
      </c>
      <c r="Y44" s="27"/>
      <c r="Z44" s="29">
        <v>454092152960.09998</v>
      </c>
      <c r="AA44" s="20"/>
      <c r="AB44" s="45">
        <v>7.4476342227686168E-3</v>
      </c>
    </row>
    <row r="45" spans="1:28" x14ac:dyDescent="0.45">
      <c r="A45" s="83" t="s">
        <v>55</v>
      </c>
      <c r="B45" s="83"/>
      <c r="C45" s="83"/>
      <c r="D45" s="20"/>
      <c r="E45" s="84">
        <v>27500000</v>
      </c>
      <c r="F45" s="84"/>
      <c r="G45" s="27"/>
      <c r="H45" s="29">
        <v>892958171880</v>
      </c>
      <c r="I45" s="27"/>
      <c r="J45" s="29">
        <v>862555504250</v>
      </c>
      <c r="K45" s="27"/>
      <c r="L45" s="29">
        <v>0</v>
      </c>
      <c r="M45" s="27"/>
      <c r="N45" s="29">
        <v>0</v>
      </c>
      <c r="O45" s="27"/>
      <c r="P45" s="29">
        <v>0</v>
      </c>
      <c r="Q45" s="27"/>
      <c r="R45" s="29">
        <v>0</v>
      </c>
      <c r="S45" s="27"/>
      <c r="T45" s="29">
        <v>27500000</v>
      </c>
      <c r="U45" s="27"/>
      <c r="V45" s="29">
        <v>31610</v>
      </c>
      <c r="W45" s="27"/>
      <c r="X45" s="29">
        <v>892958171880</v>
      </c>
      <c r="Y45" s="27"/>
      <c r="Z45" s="29">
        <v>862555504250</v>
      </c>
      <c r="AA45" s="20"/>
      <c r="AB45" s="45">
        <v>1.4146903553856838E-2</v>
      </c>
    </row>
    <row r="46" spans="1:28" x14ac:dyDescent="0.45">
      <c r="A46" s="83" t="s">
        <v>56</v>
      </c>
      <c r="B46" s="83"/>
      <c r="C46" s="83"/>
      <c r="D46" s="20"/>
      <c r="E46" s="84">
        <v>29207540</v>
      </c>
      <c r="F46" s="84"/>
      <c r="G46" s="27"/>
      <c r="H46" s="29">
        <v>66178062226</v>
      </c>
      <c r="I46" s="27"/>
      <c r="J46" s="29">
        <v>68686784746.445999</v>
      </c>
      <c r="K46" s="27"/>
      <c r="L46" s="29">
        <v>0</v>
      </c>
      <c r="M46" s="27"/>
      <c r="N46" s="29">
        <v>0</v>
      </c>
      <c r="O46" s="27"/>
      <c r="P46" s="29">
        <v>-20362576</v>
      </c>
      <c r="Q46" s="27"/>
      <c r="R46" s="29">
        <v>45139089378</v>
      </c>
      <c r="S46" s="27"/>
      <c r="T46" s="29">
        <v>8844964</v>
      </c>
      <c r="U46" s="27"/>
      <c r="V46" s="29">
        <v>2228</v>
      </c>
      <c r="W46" s="27"/>
      <c r="X46" s="29">
        <v>20040803788</v>
      </c>
      <c r="Y46" s="27"/>
      <c r="Z46" s="29">
        <v>19554247930.207802</v>
      </c>
      <c r="AA46" s="20"/>
      <c r="AB46" s="45">
        <v>3.2071218393926851E-4</v>
      </c>
    </row>
    <row r="47" spans="1:28" x14ac:dyDescent="0.45">
      <c r="A47" s="83" t="s">
        <v>57</v>
      </c>
      <c r="B47" s="83"/>
      <c r="C47" s="83"/>
      <c r="D47" s="20"/>
      <c r="E47" s="84">
        <v>350000000</v>
      </c>
      <c r="F47" s="84"/>
      <c r="G47" s="27"/>
      <c r="H47" s="29">
        <v>4172047494425</v>
      </c>
      <c r="I47" s="27"/>
      <c r="J47" s="29">
        <v>4716259310000</v>
      </c>
      <c r="K47" s="27"/>
      <c r="L47" s="29">
        <v>0</v>
      </c>
      <c r="M47" s="27"/>
      <c r="N47" s="29">
        <v>0</v>
      </c>
      <c r="O47" s="27"/>
      <c r="P47" s="29">
        <v>0</v>
      </c>
      <c r="Q47" s="27"/>
      <c r="R47" s="29">
        <v>0</v>
      </c>
      <c r="S47" s="27"/>
      <c r="T47" s="29">
        <v>350000000</v>
      </c>
      <c r="U47" s="27"/>
      <c r="V47" s="29">
        <v>10864</v>
      </c>
      <c r="W47" s="27"/>
      <c r="X47" s="29">
        <v>4172047494425</v>
      </c>
      <c r="Y47" s="27"/>
      <c r="Z47" s="29">
        <v>3773007448000</v>
      </c>
      <c r="AA47" s="20"/>
      <c r="AB47" s="45">
        <v>6.1881666990521118E-2</v>
      </c>
    </row>
    <row r="48" spans="1:28" x14ac:dyDescent="0.45">
      <c r="A48" s="83" t="s">
        <v>58</v>
      </c>
      <c r="B48" s="83"/>
      <c r="C48" s="83"/>
      <c r="D48" s="20"/>
      <c r="E48" s="84">
        <v>250000000</v>
      </c>
      <c r="F48" s="84"/>
      <c r="G48" s="27"/>
      <c r="H48" s="29">
        <v>1748440257841</v>
      </c>
      <c r="I48" s="27"/>
      <c r="J48" s="29">
        <v>1696781700000</v>
      </c>
      <c r="K48" s="27"/>
      <c r="L48" s="29">
        <v>16666666</v>
      </c>
      <c r="M48" s="27"/>
      <c r="N48" s="29">
        <v>0</v>
      </c>
      <c r="O48" s="27"/>
      <c r="P48" s="29">
        <v>0</v>
      </c>
      <c r="Q48" s="27"/>
      <c r="R48" s="29">
        <v>0</v>
      </c>
      <c r="S48" s="27"/>
      <c r="T48" s="29">
        <v>266666666</v>
      </c>
      <c r="U48" s="27"/>
      <c r="V48" s="29">
        <v>5719</v>
      </c>
      <c r="W48" s="27"/>
      <c r="X48" s="29">
        <v>1748440257841</v>
      </c>
      <c r="Y48" s="27"/>
      <c r="Z48" s="29">
        <v>1513277897550.1399</v>
      </c>
      <c r="AA48" s="20"/>
      <c r="AB48" s="45">
        <v>2.4819500149662489E-2</v>
      </c>
    </row>
    <row r="49" spans="1:28" x14ac:dyDescent="0.45">
      <c r="A49" s="83" t="s">
        <v>59</v>
      </c>
      <c r="B49" s="83"/>
      <c r="C49" s="83"/>
      <c r="D49" s="20"/>
      <c r="E49" s="84">
        <v>2100000</v>
      </c>
      <c r="F49" s="84"/>
      <c r="G49" s="27"/>
      <c r="H49" s="29">
        <v>275982121740</v>
      </c>
      <c r="I49" s="27"/>
      <c r="J49" s="29">
        <v>261762810540</v>
      </c>
      <c r="K49" s="27"/>
      <c r="L49" s="29">
        <v>0</v>
      </c>
      <c r="M49" s="27"/>
      <c r="N49" s="29">
        <v>0</v>
      </c>
      <c r="O49" s="27"/>
      <c r="P49" s="29">
        <v>0</v>
      </c>
      <c r="Q49" s="27"/>
      <c r="R49" s="29">
        <v>0</v>
      </c>
      <c r="S49" s="27"/>
      <c r="T49" s="29">
        <v>2100000</v>
      </c>
      <c r="U49" s="27"/>
      <c r="V49" s="29">
        <v>133040</v>
      </c>
      <c r="W49" s="27"/>
      <c r="X49" s="29">
        <v>275982121740</v>
      </c>
      <c r="Y49" s="27"/>
      <c r="Z49" s="29">
        <v>277224361680</v>
      </c>
      <c r="AA49" s="20"/>
      <c r="AB49" s="45">
        <v>4.5467987719544894E-3</v>
      </c>
    </row>
    <row r="50" spans="1:28" x14ac:dyDescent="0.45">
      <c r="A50" s="83" t="s">
        <v>60</v>
      </c>
      <c r="B50" s="83"/>
      <c r="C50" s="83"/>
      <c r="D50" s="20"/>
      <c r="E50" s="84">
        <v>17000000</v>
      </c>
      <c r="F50" s="84"/>
      <c r="G50" s="27"/>
      <c r="H50" s="29">
        <v>140670519402</v>
      </c>
      <c r="I50" s="27"/>
      <c r="J50" s="29">
        <v>123140707000</v>
      </c>
      <c r="K50" s="27"/>
      <c r="L50" s="29">
        <v>0</v>
      </c>
      <c r="M50" s="27"/>
      <c r="N50" s="29">
        <v>0</v>
      </c>
      <c r="O50" s="27"/>
      <c r="P50" s="29">
        <v>0</v>
      </c>
      <c r="Q50" s="27"/>
      <c r="R50" s="29">
        <v>0</v>
      </c>
      <c r="S50" s="27"/>
      <c r="T50" s="29">
        <v>17000000</v>
      </c>
      <c r="U50" s="27"/>
      <c r="V50" s="29">
        <v>7870</v>
      </c>
      <c r="W50" s="27"/>
      <c r="X50" s="29">
        <v>140670519402</v>
      </c>
      <c r="Y50" s="27"/>
      <c r="Z50" s="29">
        <v>132755803300</v>
      </c>
      <c r="AA50" s="20"/>
      <c r="AB50" s="45">
        <v>2.1773480503528876E-3</v>
      </c>
    </row>
    <row r="51" spans="1:28" x14ac:dyDescent="0.45">
      <c r="A51" s="83" t="s">
        <v>61</v>
      </c>
      <c r="B51" s="83"/>
      <c r="C51" s="83"/>
      <c r="D51" s="20"/>
      <c r="E51" s="84">
        <v>71794872</v>
      </c>
      <c r="F51" s="84"/>
      <c r="G51" s="27"/>
      <c r="H51" s="29">
        <v>160628868665</v>
      </c>
      <c r="I51" s="27"/>
      <c r="J51" s="29">
        <v>243497970131.60599</v>
      </c>
      <c r="K51" s="27"/>
      <c r="L51" s="29">
        <v>0</v>
      </c>
      <c r="M51" s="27"/>
      <c r="N51" s="29">
        <v>0</v>
      </c>
      <c r="O51" s="27"/>
      <c r="P51" s="29">
        <v>0</v>
      </c>
      <c r="Q51" s="27"/>
      <c r="R51" s="29">
        <v>0</v>
      </c>
      <c r="S51" s="27"/>
      <c r="T51" s="29">
        <v>71794872</v>
      </c>
      <c r="U51" s="27"/>
      <c r="V51" s="29">
        <v>3546</v>
      </c>
      <c r="W51" s="27"/>
      <c r="X51" s="29">
        <v>160628868665</v>
      </c>
      <c r="Y51" s="27"/>
      <c r="Z51" s="29">
        <v>252616677029.45401</v>
      </c>
      <c r="AA51" s="20"/>
      <c r="AB51" s="45">
        <v>4.1432044064676063E-3</v>
      </c>
    </row>
    <row r="52" spans="1:28" x14ac:dyDescent="0.45">
      <c r="A52" s="83" t="s">
        <v>63</v>
      </c>
      <c r="B52" s="83"/>
      <c r="C52" s="83"/>
      <c r="D52" s="20"/>
      <c r="E52" s="84">
        <v>22000000</v>
      </c>
      <c r="F52" s="84"/>
      <c r="G52" s="27"/>
      <c r="H52" s="29">
        <v>151383944160</v>
      </c>
      <c r="I52" s="27"/>
      <c r="J52" s="29">
        <v>201272046800</v>
      </c>
      <c r="K52" s="27"/>
      <c r="L52" s="29">
        <v>0</v>
      </c>
      <c r="M52" s="27"/>
      <c r="N52" s="29">
        <v>0</v>
      </c>
      <c r="O52" s="27"/>
      <c r="P52" s="29">
        <v>0</v>
      </c>
      <c r="Q52" s="27"/>
      <c r="R52" s="29">
        <v>0</v>
      </c>
      <c r="S52" s="27"/>
      <c r="T52" s="29">
        <v>22000000</v>
      </c>
      <c r="U52" s="27"/>
      <c r="V52" s="29">
        <v>9410</v>
      </c>
      <c r="W52" s="27"/>
      <c r="X52" s="29">
        <v>151383944160</v>
      </c>
      <c r="Y52" s="27"/>
      <c r="Z52" s="29">
        <v>205419735400</v>
      </c>
      <c r="AA52" s="20"/>
      <c r="AB52" s="45">
        <v>3.3691202136486645E-3</v>
      </c>
    </row>
    <row r="53" spans="1:28" x14ac:dyDescent="0.45">
      <c r="A53" s="83" t="s">
        <v>64</v>
      </c>
      <c r="B53" s="83"/>
      <c r="C53" s="83"/>
      <c r="D53" s="20"/>
      <c r="E53" s="84">
        <v>2914016</v>
      </c>
      <c r="F53" s="84"/>
      <c r="G53" s="27"/>
      <c r="H53" s="29">
        <v>99481004459</v>
      </c>
      <c r="I53" s="27"/>
      <c r="J53" s="29">
        <v>71882457716.115204</v>
      </c>
      <c r="K53" s="27"/>
      <c r="L53" s="29">
        <v>0</v>
      </c>
      <c r="M53" s="27"/>
      <c r="N53" s="29">
        <v>0</v>
      </c>
      <c r="O53" s="27"/>
      <c r="P53" s="29">
        <v>-2914016</v>
      </c>
      <c r="Q53" s="27"/>
      <c r="R53" s="29">
        <v>74673493783</v>
      </c>
      <c r="S53" s="27"/>
      <c r="T53" s="29">
        <v>0</v>
      </c>
      <c r="U53" s="27"/>
      <c r="V53" s="29">
        <v>0</v>
      </c>
      <c r="W53" s="27"/>
      <c r="X53" s="29">
        <v>0</v>
      </c>
      <c r="Y53" s="27"/>
      <c r="Z53" s="29">
        <v>0</v>
      </c>
      <c r="AA53" s="20"/>
      <c r="AB53" s="45">
        <v>0</v>
      </c>
    </row>
    <row r="54" spans="1:28" x14ac:dyDescent="0.45">
      <c r="A54" s="83" t="s">
        <v>65</v>
      </c>
      <c r="B54" s="83"/>
      <c r="C54" s="83"/>
      <c r="D54" s="20"/>
      <c r="E54" s="84">
        <v>10000000</v>
      </c>
      <c r="F54" s="84"/>
      <c r="G54" s="27"/>
      <c r="H54" s="29">
        <v>254493150154</v>
      </c>
      <c r="I54" s="27"/>
      <c r="J54" s="29">
        <v>355530341000</v>
      </c>
      <c r="K54" s="27"/>
      <c r="L54" s="29">
        <v>0</v>
      </c>
      <c r="M54" s="27"/>
      <c r="N54" s="29">
        <v>0</v>
      </c>
      <c r="O54" s="27"/>
      <c r="P54" s="29">
        <v>0</v>
      </c>
      <c r="Q54" s="27"/>
      <c r="R54" s="29">
        <v>0</v>
      </c>
      <c r="S54" s="27"/>
      <c r="T54" s="29">
        <v>10000000</v>
      </c>
      <c r="U54" s="27"/>
      <c r="V54" s="29">
        <v>37930</v>
      </c>
      <c r="W54" s="27"/>
      <c r="X54" s="29">
        <v>254493150154</v>
      </c>
      <c r="Y54" s="27"/>
      <c r="Z54" s="29">
        <v>376368011000</v>
      </c>
      <c r="AA54" s="20"/>
      <c r="AB54" s="45">
        <v>6.1728687906334578E-3</v>
      </c>
    </row>
    <row r="55" spans="1:28" x14ac:dyDescent="0.45">
      <c r="A55" s="83" t="s">
        <v>66</v>
      </c>
      <c r="B55" s="83"/>
      <c r="C55" s="83"/>
      <c r="D55" s="20"/>
      <c r="E55" s="84">
        <v>101000000</v>
      </c>
      <c r="F55" s="84"/>
      <c r="G55" s="27"/>
      <c r="H55" s="29">
        <v>442457295852</v>
      </c>
      <c r="I55" s="27"/>
      <c r="J55" s="29">
        <v>354776215800</v>
      </c>
      <c r="K55" s="27"/>
      <c r="L55" s="29">
        <v>0</v>
      </c>
      <c r="M55" s="27"/>
      <c r="N55" s="29">
        <v>0</v>
      </c>
      <c r="O55" s="27"/>
      <c r="P55" s="29">
        <v>0</v>
      </c>
      <c r="Q55" s="27"/>
      <c r="R55" s="29">
        <v>0</v>
      </c>
      <c r="S55" s="27"/>
      <c r="T55" s="29">
        <v>101000000</v>
      </c>
      <c r="U55" s="27"/>
      <c r="V55" s="29">
        <v>3847</v>
      </c>
      <c r="W55" s="27"/>
      <c r="X55" s="29">
        <v>442457295852</v>
      </c>
      <c r="Y55" s="27"/>
      <c r="Z55" s="29">
        <v>385543531690</v>
      </c>
      <c r="AA55" s="20"/>
      <c r="AB55" s="45">
        <v>6.3233578961093013E-3</v>
      </c>
    </row>
    <row r="56" spans="1:28" x14ac:dyDescent="0.45">
      <c r="A56" s="83" t="s">
        <v>67</v>
      </c>
      <c r="B56" s="83"/>
      <c r="C56" s="83"/>
      <c r="D56" s="20"/>
      <c r="E56" s="84">
        <v>70000000</v>
      </c>
      <c r="F56" s="84"/>
      <c r="G56" s="27"/>
      <c r="H56" s="29">
        <v>440010962685</v>
      </c>
      <c r="I56" s="27"/>
      <c r="J56" s="29">
        <v>482044766000</v>
      </c>
      <c r="K56" s="27"/>
      <c r="L56" s="29">
        <v>0</v>
      </c>
      <c r="M56" s="27"/>
      <c r="N56" s="29">
        <v>0</v>
      </c>
      <c r="O56" s="27"/>
      <c r="P56" s="29">
        <v>0</v>
      </c>
      <c r="Q56" s="27"/>
      <c r="R56" s="29">
        <v>0</v>
      </c>
      <c r="S56" s="27"/>
      <c r="T56" s="29">
        <v>70000000</v>
      </c>
      <c r="U56" s="27"/>
      <c r="V56" s="29">
        <v>7230</v>
      </c>
      <c r="W56" s="27"/>
      <c r="X56" s="29">
        <v>440010962685</v>
      </c>
      <c r="Y56" s="27"/>
      <c r="Z56" s="29">
        <v>502187847000</v>
      </c>
      <c r="AA56" s="20"/>
      <c r="AB56" s="45">
        <v>8.2364589900859285E-3</v>
      </c>
    </row>
    <row r="57" spans="1:28" x14ac:dyDescent="0.45">
      <c r="A57" s="83" t="s">
        <v>68</v>
      </c>
      <c r="B57" s="83"/>
      <c r="C57" s="83"/>
      <c r="D57" s="20"/>
      <c r="E57" s="84">
        <v>150000000</v>
      </c>
      <c r="F57" s="84"/>
      <c r="G57" s="27"/>
      <c r="H57" s="29">
        <v>1014157747486</v>
      </c>
      <c r="I57" s="27"/>
      <c r="J57" s="29">
        <v>1284493515000</v>
      </c>
      <c r="K57" s="27"/>
      <c r="L57" s="29">
        <v>0</v>
      </c>
      <c r="M57" s="27"/>
      <c r="N57" s="29">
        <v>0</v>
      </c>
      <c r="O57" s="27"/>
      <c r="P57" s="29">
        <v>0</v>
      </c>
      <c r="Q57" s="27"/>
      <c r="R57" s="29">
        <v>0</v>
      </c>
      <c r="S57" s="27"/>
      <c r="T57" s="29">
        <v>150000000</v>
      </c>
      <c r="U57" s="27"/>
      <c r="V57" s="29">
        <v>9140</v>
      </c>
      <c r="W57" s="27"/>
      <c r="X57" s="29">
        <v>1014157747486</v>
      </c>
      <c r="Y57" s="27"/>
      <c r="Z57" s="29">
        <v>1360402170000</v>
      </c>
      <c r="AA57" s="20"/>
      <c r="AB57" s="45">
        <v>2.2312162172313393E-2</v>
      </c>
    </row>
    <row r="58" spans="1:28" x14ac:dyDescent="0.45">
      <c r="A58" s="83" t="s">
        <v>69</v>
      </c>
      <c r="B58" s="83"/>
      <c r="C58" s="83"/>
      <c r="D58" s="20"/>
      <c r="E58" s="84">
        <v>45680310</v>
      </c>
      <c r="F58" s="84"/>
      <c r="G58" s="27"/>
      <c r="H58" s="29">
        <v>109559719727</v>
      </c>
      <c r="I58" s="27"/>
      <c r="J58" s="29">
        <v>180220951985.91101</v>
      </c>
      <c r="K58" s="27"/>
      <c r="L58" s="29">
        <v>0</v>
      </c>
      <c r="M58" s="27"/>
      <c r="N58" s="29">
        <v>0</v>
      </c>
      <c r="O58" s="27"/>
      <c r="P58" s="29">
        <v>-45680310</v>
      </c>
      <c r="Q58" s="27"/>
      <c r="R58" s="29">
        <v>183183804530</v>
      </c>
      <c r="S58" s="27"/>
      <c r="T58" s="29">
        <v>0</v>
      </c>
      <c r="U58" s="27"/>
      <c r="V58" s="29">
        <v>0</v>
      </c>
      <c r="W58" s="27"/>
      <c r="X58" s="29">
        <v>0</v>
      </c>
      <c r="Y58" s="27"/>
      <c r="Z58" s="29">
        <v>0</v>
      </c>
      <c r="AA58" s="20"/>
      <c r="AB58" s="45">
        <v>0</v>
      </c>
    </row>
    <row r="59" spans="1:28" x14ac:dyDescent="0.45">
      <c r="A59" s="83" t="s">
        <v>70</v>
      </c>
      <c r="B59" s="83"/>
      <c r="C59" s="83"/>
      <c r="D59" s="20"/>
      <c r="E59" s="84">
        <v>774000000</v>
      </c>
      <c r="F59" s="84"/>
      <c r="G59" s="27"/>
      <c r="H59" s="29">
        <v>2029451338470</v>
      </c>
      <c r="I59" s="27"/>
      <c r="J59" s="29">
        <v>2004524317800</v>
      </c>
      <c r="K59" s="27"/>
      <c r="L59" s="29">
        <v>0</v>
      </c>
      <c r="M59" s="27"/>
      <c r="N59" s="29">
        <v>0</v>
      </c>
      <c r="O59" s="27"/>
      <c r="P59" s="29">
        <v>0</v>
      </c>
      <c r="Q59" s="27"/>
      <c r="R59" s="29">
        <v>0</v>
      </c>
      <c r="S59" s="27"/>
      <c r="T59" s="29">
        <v>774000000</v>
      </c>
      <c r="U59" s="27"/>
      <c r="V59" s="29">
        <v>1305</v>
      </c>
      <c r="W59" s="27"/>
      <c r="X59" s="29">
        <v>2029451338470</v>
      </c>
      <c r="Y59" s="27"/>
      <c r="Z59" s="29">
        <v>1002262158900</v>
      </c>
      <c r="AA59" s="20"/>
      <c r="AB59" s="45">
        <v>1.6438253570670015E-2</v>
      </c>
    </row>
    <row r="60" spans="1:28" x14ac:dyDescent="0.45">
      <c r="A60" s="83" t="s">
        <v>71</v>
      </c>
      <c r="B60" s="83"/>
      <c r="C60" s="83"/>
      <c r="D60" s="20"/>
      <c r="E60" s="84">
        <v>150000000</v>
      </c>
      <c r="F60" s="84"/>
      <c r="G60" s="27"/>
      <c r="H60" s="29">
        <v>807270126304</v>
      </c>
      <c r="I60" s="27"/>
      <c r="J60" s="29">
        <v>631530241500</v>
      </c>
      <c r="K60" s="27"/>
      <c r="L60" s="29">
        <v>0</v>
      </c>
      <c r="M60" s="27"/>
      <c r="N60" s="29">
        <v>0</v>
      </c>
      <c r="O60" s="27"/>
      <c r="P60" s="29">
        <v>-60020000</v>
      </c>
      <c r="Q60" s="27"/>
      <c r="R60" s="29">
        <v>238777367194</v>
      </c>
      <c r="S60" s="27"/>
      <c r="T60" s="29">
        <v>89980000</v>
      </c>
      <c r="U60" s="27"/>
      <c r="V60" s="29">
        <v>4143</v>
      </c>
      <c r="W60" s="27"/>
      <c r="X60" s="29">
        <v>484254439775</v>
      </c>
      <c r="Y60" s="27"/>
      <c r="Z60" s="29">
        <v>369905495407.79999</v>
      </c>
      <c r="AA60" s="20"/>
      <c r="AB60" s="45">
        <v>6.066876092948867E-3</v>
      </c>
    </row>
    <row r="61" spans="1:28" x14ac:dyDescent="0.45">
      <c r="A61" s="83" t="s">
        <v>72</v>
      </c>
      <c r="B61" s="83"/>
      <c r="C61" s="83"/>
      <c r="D61" s="20"/>
      <c r="E61" s="84">
        <v>18000000</v>
      </c>
      <c r="F61" s="84"/>
      <c r="G61" s="27"/>
      <c r="H61" s="29">
        <v>149882340460</v>
      </c>
      <c r="I61" s="27"/>
      <c r="J61" s="29">
        <v>228440399400</v>
      </c>
      <c r="K61" s="27"/>
      <c r="L61" s="29">
        <v>0</v>
      </c>
      <c r="M61" s="27"/>
      <c r="N61" s="29">
        <v>0</v>
      </c>
      <c r="O61" s="27"/>
      <c r="P61" s="29">
        <v>0</v>
      </c>
      <c r="Q61" s="27"/>
      <c r="R61" s="29">
        <v>0</v>
      </c>
      <c r="S61" s="27"/>
      <c r="T61" s="29">
        <v>18000000</v>
      </c>
      <c r="U61" s="27"/>
      <c r="V61" s="29">
        <v>13940</v>
      </c>
      <c r="W61" s="27"/>
      <c r="X61" s="29">
        <v>149882340460</v>
      </c>
      <c r="Y61" s="27"/>
      <c r="Z61" s="29">
        <v>248980388400</v>
      </c>
      <c r="AA61" s="20"/>
      <c r="AB61" s="45">
        <v>4.083565085541121E-3</v>
      </c>
    </row>
    <row r="62" spans="1:28" x14ac:dyDescent="0.45">
      <c r="A62" s="83" t="s">
        <v>73</v>
      </c>
      <c r="B62" s="83"/>
      <c r="C62" s="83"/>
      <c r="D62" s="20"/>
      <c r="E62" s="84">
        <v>27477294</v>
      </c>
      <c r="F62" s="84"/>
      <c r="G62" s="27"/>
      <c r="H62" s="29">
        <v>130747896232</v>
      </c>
      <c r="I62" s="27"/>
      <c r="J62" s="29">
        <v>132234738409.293</v>
      </c>
      <c r="K62" s="27"/>
      <c r="L62" s="29">
        <v>0</v>
      </c>
      <c r="M62" s="27"/>
      <c r="N62" s="29">
        <v>0</v>
      </c>
      <c r="O62" s="27"/>
      <c r="P62" s="29">
        <v>0</v>
      </c>
      <c r="Q62" s="27"/>
      <c r="R62" s="29">
        <v>0</v>
      </c>
      <c r="S62" s="27"/>
      <c r="T62" s="29">
        <v>27477294</v>
      </c>
      <c r="U62" s="27"/>
      <c r="V62" s="29">
        <v>5026</v>
      </c>
      <c r="W62" s="27"/>
      <c r="X62" s="29">
        <v>130747896232</v>
      </c>
      <c r="Y62" s="27"/>
      <c r="Z62" s="29">
        <v>137033359844.35201</v>
      </c>
      <c r="AA62" s="20"/>
      <c r="AB62" s="45">
        <v>2.2475049035419873E-3</v>
      </c>
    </row>
    <row r="63" spans="1:28" x14ac:dyDescent="0.45">
      <c r="A63" s="83" t="s">
        <v>74</v>
      </c>
      <c r="B63" s="83"/>
      <c r="C63" s="83"/>
      <c r="D63" s="20"/>
      <c r="E63" s="84">
        <v>228571428</v>
      </c>
      <c r="F63" s="84"/>
      <c r="G63" s="27"/>
      <c r="H63" s="29">
        <v>809208673380</v>
      </c>
      <c r="I63" s="27"/>
      <c r="J63" s="29">
        <v>1031507188278.37</v>
      </c>
      <c r="K63" s="27"/>
      <c r="L63" s="29">
        <v>0</v>
      </c>
      <c r="M63" s="27"/>
      <c r="N63" s="29">
        <v>0</v>
      </c>
      <c r="O63" s="27"/>
      <c r="P63" s="29">
        <v>0</v>
      </c>
      <c r="Q63" s="27"/>
      <c r="R63" s="29">
        <v>0</v>
      </c>
      <c r="S63" s="27"/>
      <c r="T63" s="29">
        <v>228571428</v>
      </c>
      <c r="U63" s="27"/>
      <c r="V63" s="29">
        <v>4729</v>
      </c>
      <c r="W63" s="27"/>
      <c r="X63" s="29">
        <v>809208673380</v>
      </c>
      <c r="Y63" s="27"/>
      <c r="Z63" s="29">
        <v>1072558815604.3199</v>
      </c>
      <c r="AA63" s="20"/>
      <c r="AB63" s="45">
        <v>1.7591199691417696E-2</v>
      </c>
    </row>
    <row r="64" spans="1:28" x14ac:dyDescent="0.45">
      <c r="A64" s="83" t="s">
        <v>75</v>
      </c>
      <c r="B64" s="83"/>
      <c r="C64" s="83"/>
      <c r="D64" s="20"/>
      <c r="E64" s="84">
        <v>9000000</v>
      </c>
      <c r="F64" s="84"/>
      <c r="G64" s="27"/>
      <c r="H64" s="29">
        <v>28086220167</v>
      </c>
      <c r="I64" s="27"/>
      <c r="J64" s="29">
        <v>28541654280</v>
      </c>
      <c r="K64" s="27"/>
      <c r="L64" s="29">
        <v>0</v>
      </c>
      <c r="M64" s="27"/>
      <c r="N64" s="29">
        <v>0</v>
      </c>
      <c r="O64" s="27"/>
      <c r="P64" s="29">
        <v>0</v>
      </c>
      <c r="Q64" s="27"/>
      <c r="R64" s="29">
        <v>0</v>
      </c>
      <c r="S64" s="27"/>
      <c r="T64" s="29">
        <v>9000000</v>
      </c>
      <c r="U64" s="27"/>
      <c r="V64" s="29">
        <v>3388</v>
      </c>
      <c r="W64" s="27"/>
      <c r="X64" s="29">
        <v>28086220167</v>
      </c>
      <c r="Y64" s="27"/>
      <c r="Z64" s="29">
        <v>30256296840</v>
      </c>
      <c r="AA64" s="20"/>
      <c r="AB64" s="45">
        <v>4.962381101080817E-4</v>
      </c>
    </row>
    <row r="65" spans="1:28" x14ac:dyDescent="0.45">
      <c r="A65" s="83" t="s">
        <v>76</v>
      </c>
      <c r="B65" s="83"/>
      <c r="C65" s="83"/>
      <c r="D65" s="20"/>
      <c r="E65" s="84">
        <v>120000000</v>
      </c>
      <c r="F65" s="84"/>
      <c r="G65" s="27"/>
      <c r="H65" s="29">
        <v>954205841907</v>
      </c>
      <c r="I65" s="27"/>
      <c r="J65" s="29">
        <v>983538024000</v>
      </c>
      <c r="K65" s="27"/>
      <c r="L65" s="29">
        <v>0</v>
      </c>
      <c r="M65" s="27"/>
      <c r="N65" s="29">
        <v>0</v>
      </c>
      <c r="O65" s="27"/>
      <c r="P65" s="29">
        <v>0</v>
      </c>
      <c r="Q65" s="27"/>
      <c r="R65" s="29">
        <v>0</v>
      </c>
      <c r="S65" s="27"/>
      <c r="T65" s="29">
        <v>120000000</v>
      </c>
      <c r="U65" s="27"/>
      <c r="V65" s="29">
        <v>6608</v>
      </c>
      <c r="W65" s="27"/>
      <c r="X65" s="29">
        <v>954205841907</v>
      </c>
      <c r="Y65" s="27"/>
      <c r="Z65" s="29">
        <v>786830419200</v>
      </c>
      <c r="AA65" s="20"/>
      <c r="AB65" s="45">
        <v>1.2904924957080692E-2</v>
      </c>
    </row>
    <row r="66" spans="1:28" x14ac:dyDescent="0.45">
      <c r="A66" s="83" t="s">
        <v>77</v>
      </c>
      <c r="B66" s="83"/>
      <c r="C66" s="83"/>
      <c r="D66" s="20"/>
      <c r="E66" s="84">
        <v>250000000</v>
      </c>
      <c r="F66" s="84"/>
      <c r="G66" s="27"/>
      <c r="H66" s="29">
        <v>1519433952747</v>
      </c>
      <c r="I66" s="27"/>
      <c r="J66" s="29">
        <v>1344525850000</v>
      </c>
      <c r="K66" s="27"/>
      <c r="L66" s="29">
        <v>0</v>
      </c>
      <c r="M66" s="27"/>
      <c r="N66" s="29">
        <v>0</v>
      </c>
      <c r="O66" s="27"/>
      <c r="P66" s="29">
        <v>0</v>
      </c>
      <c r="Q66" s="27"/>
      <c r="R66" s="29">
        <v>0</v>
      </c>
      <c r="S66" s="27"/>
      <c r="T66" s="29">
        <v>250000000</v>
      </c>
      <c r="U66" s="27"/>
      <c r="V66" s="29">
        <v>5370</v>
      </c>
      <c r="W66" s="27"/>
      <c r="X66" s="29">
        <v>1519433952747</v>
      </c>
      <c r="Y66" s="27"/>
      <c r="Z66" s="29">
        <v>1332122475000</v>
      </c>
      <c r="AA66" s="20"/>
      <c r="AB66" s="45">
        <v>2.1848342608556334E-2</v>
      </c>
    </row>
    <row r="67" spans="1:28" x14ac:dyDescent="0.45">
      <c r="A67" s="83" t="s">
        <v>78</v>
      </c>
      <c r="B67" s="83"/>
      <c r="C67" s="83"/>
      <c r="D67" s="20"/>
      <c r="E67" s="84">
        <v>209000000</v>
      </c>
      <c r="F67" s="84"/>
      <c r="G67" s="27"/>
      <c r="H67" s="29">
        <v>309828797736</v>
      </c>
      <c r="I67" s="27"/>
      <c r="J67" s="29">
        <v>173995536770</v>
      </c>
      <c r="K67" s="27"/>
      <c r="L67" s="29">
        <v>0</v>
      </c>
      <c r="M67" s="27"/>
      <c r="N67" s="29">
        <v>0</v>
      </c>
      <c r="O67" s="27"/>
      <c r="P67" s="29">
        <v>0</v>
      </c>
      <c r="Q67" s="27"/>
      <c r="R67" s="29">
        <v>0</v>
      </c>
      <c r="S67" s="27"/>
      <c r="T67" s="29">
        <v>209000000</v>
      </c>
      <c r="U67" s="27"/>
      <c r="V67" s="29">
        <v>839</v>
      </c>
      <c r="W67" s="27"/>
      <c r="X67" s="29">
        <v>309828797736</v>
      </c>
      <c r="Y67" s="27"/>
      <c r="Z67" s="29">
        <v>173995536770</v>
      </c>
      <c r="AA67" s="20"/>
      <c r="AB67" s="45">
        <v>2.8537271692759491E-3</v>
      </c>
    </row>
    <row r="68" spans="1:28" x14ac:dyDescent="0.45">
      <c r="A68" s="83" t="s">
        <v>79</v>
      </c>
      <c r="B68" s="83"/>
      <c r="C68" s="83"/>
      <c r="D68" s="20"/>
      <c r="E68" s="84">
        <v>50000000</v>
      </c>
      <c r="F68" s="84"/>
      <c r="G68" s="27"/>
      <c r="H68" s="29">
        <v>597703787757</v>
      </c>
      <c r="I68" s="27"/>
      <c r="J68" s="29">
        <v>737256610000</v>
      </c>
      <c r="K68" s="27"/>
      <c r="L68" s="29">
        <v>0</v>
      </c>
      <c r="M68" s="27"/>
      <c r="N68" s="29">
        <v>0</v>
      </c>
      <c r="O68" s="27"/>
      <c r="P68" s="29">
        <v>0</v>
      </c>
      <c r="Q68" s="27"/>
      <c r="R68" s="29">
        <v>0</v>
      </c>
      <c r="S68" s="27"/>
      <c r="T68" s="29">
        <v>50000000</v>
      </c>
      <c r="U68" s="27"/>
      <c r="V68" s="29">
        <v>7430</v>
      </c>
      <c r="W68" s="27"/>
      <c r="X68" s="29">
        <v>597703787757</v>
      </c>
      <c r="Y68" s="27"/>
      <c r="Z68" s="29">
        <v>368628305000</v>
      </c>
      <c r="AA68" s="20"/>
      <c r="AB68" s="45">
        <v>6.0459286994999457E-3</v>
      </c>
    </row>
    <row r="69" spans="1:28" x14ac:dyDescent="0.45">
      <c r="A69" s="83" t="s">
        <v>80</v>
      </c>
      <c r="B69" s="83"/>
      <c r="C69" s="83"/>
      <c r="D69" s="20"/>
      <c r="E69" s="84">
        <v>30000000</v>
      </c>
      <c r="F69" s="84"/>
      <c r="G69" s="27"/>
      <c r="H69" s="29">
        <v>545870231231</v>
      </c>
      <c r="I69" s="27"/>
      <c r="J69" s="29">
        <v>516178854000</v>
      </c>
      <c r="K69" s="27"/>
      <c r="L69" s="29">
        <v>0</v>
      </c>
      <c r="M69" s="27"/>
      <c r="N69" s="29">
        <v>0</v>
      </c>
      <c r="O69" s="27"/>
      <c r="P69" s="29">
        <v>0</v>
      </c>
      <c r="Q69" s="27"/>
      <c r="R69" s="29">
        <v>0</v>
      </c>
      <c r="S69" s="27"/>
      <c r="T69" s="29">
        <v>30000000</v>
      </c>
      <c r="U69" s="27"/>
      <c r="V69" s="29">
        <v>17320</v>
      </c>
      <c r="W69" s="27"/>
      <c r="X69" s="29">
        <v>545870231231</v>
      </c>
      <c r="Y69" s="27"/>
      <c r="Z69" s="29">
        <v>515583492000</v>
      </c>
      <c r="AA69" s="20"/>
      <c r="AB69" s="45">
        <v>8.4561629939708532E-3</v>
      </c>
    </row>
    <row r="70" spans="1:28" x14ac:dyDescent="0.45">
      <c r="A70" s="83" t="s">
        <v>81</v>
      </c>
      <c r="B70" s="83"/>
      <c r="C70" s="83"/>
      <c r="D70" s="20"/>
      <c r="E70" s="84">
        <v>54000000</v>
      </c>
      <c r="F70" s="84"/>
      <c r="G70" s="27"/>
      <c r="H70" s="29">
        <v>979858558497</v>
      </c>
      <c r="I70" s="27"/>
      <c r="J70" s="29">
        <v>934480195200</v>
      </c>
      <c r="K70" s="27"/>
      <c r="L70" s="29">
        <v>0</v>
      </c>
      <c r="M70" s="27"/>
      <c r="N70" s="29">
        <v>0</v>
      </c>
      <c r="O70" s="27"/>
      <c r="P70" s="29">
        <v>0</v>
      </c>
      <c r="Q70" s="27"/>
      <c r="R70" s="29">
        <v>0</v>
      </c>
      <c r="S70" s="27"/>
      <c r="T70" s="29">
        <v>54000000</v>
      </c>
      <c r="U70" s="27"/>
      <c r="V70" s="29">
        <v>19840</v>
      </c>
      <c r="W70" s="27"/>
      <c r="X70" s="29">
        <v>979858558497</v>
      </c>
      <c r="Y70" s="27"/>
      <c r="Z70" s="29">
        <v>1063078387200</v>
      </c>
      <c r="AA70" s="20"/>
      <c r="AB70" s="45">
        <v>1.7435709748307569E-2</v>
      </c>
    </row>
    <row r="71" spans="1:28" x14ac:dyDescent="0.45">
      <c r="A71" s="83" t="s">
        <v>82</v>
      </c>
      <c r="B71" s="83"/>
      <c r="C71" s="83"/>
      <c r="D71" s="20"/>
      <c r="E71" s="84">
        <v>200000000</v>
      </c>
      <c r="F71" s="84"/>
      <c r="G71" s="27"/>
      <c r="H71" s="29">
        <v>2165413751601</v>
      </c>
      <c r="I71" s="27"/>
      <c r="J71" s="29">
        <v>2718819800000</v>
      </c>
      <c r="K71" s="27"/>
      <c r="L71" s="29">
        <v>0</v>
      </c>
      <c r="M71" s="27"/>
      <c r="N71" s="29">
        <v>0</v>
      </c>
      <c r="O71" s="27"/>
      <c r="P71" s="29">
        <v>-50200000</v>
      </c>
      <c r="Q71" s="27"/>
      <c r="R71" s="29">
        <v>697975622257</v>
      </c>
      <c r="S71" s="27"/>
      <c r="T71" s="29">
        <v>149800000</v>
      </c>
      <c r="U71" s="27"/>
      <c r="V71" s="29">
        <v>14230</v>
      </c>
      <c r="W71" s="27"/>
      <c r="X71" s="29">
        <v>1621894899885</v>
      </c>
      <c r="Y71" s="27"/>
      <c r="Z71" s="29">
        <v>2115176314580</v>
      </c>
      <c r="AA71" s="20"/>
      <c r="AB71" s="45">
        <v>3.469132731091213E-2</v>
      </c>
    </row>
    <row r="72" spans="1:28" x14ac:dyDescent="0.45">
      <c r="A72" s="83" t="s">
        <v>83</v>
      </c>
      <c r="B72" s="83"/>
      <c r="C72" s="83"/>
      <c r="D72" s="20"/>
      <c r="E72" s="84">
        <v>35000000</v>
      </c>
      <c r="F72" s="84"/>
      <c r="G72" s="27"/>
      <c r="H72" s="29">
        <v>189069297255</v>
      </c>
      <c r="I72" s="27"/>
      <c r="J72" s="29">
        <v>166770818900</v>
      </c>
      <c r="K72" s="27"/>
      <c r="L72" s="29">
        <v>0</v>
      </c>
      <c r="M72" s="27"/>
      <c r="N72" s="29">
        <v>0</v>
      </c>
      <c r="O72" s="27"/>
      <c r="P72" s="29">
        <v>0</v>
      </c>
      <c r="Q72" s="27"/>
      <c r="R72" s="29">
        <v>0</v>
      </c>
      <c r="S72" s="27"/>
      <c r="T72" s="29">
        <v>35000000</v>
      </c>
      <c r="U72" s="27"/>
      <c r="V72" s="29">
        <v>4802</v>
      </c>
      <c r="W72" s="27"/>
      <c r="X72" s="29">
        <v>189069297255</v>
      </c>
      <c r="Y72" s="27"/>
      <c r="Z72" s="29">
        <v>166770818900</v>
      </c>
      <c r="AA72" s="20"/>
      <c r="AB72" s="45">
        <v>2.7352334765140133E-3</v>
      </c>
    </row>
    <row r="73" spans="1:28" x14ac:dyDescent="0.45">
      <c r="A73" s="83" t="s">
        <v>84</v>
      </c>
      <c r="B73" s="83"/>
      <c r="C73" s="83"/>
      <c r="D73" s="20"/>
      <c r="E73" s="84">
        <v>20000000</v>
      </c>
      <c r="F73" s="84"/>
      <c r="G73" s="27"/>
      <c r="H73" s="29">
        <v>341493073361</v>
      </c>
      <c r="I73" s="27"/>
      <c r="J73" s="29">
        <v>302840804000</v>
      </c>
      <c r="K73" s="27"/>
      <c r="L73" s="29">
        <v>0</v>
      </c>
      <c r="M73" s="27"/>
      <c r="N73" s="29">
        <v>0</v>
      </c>
      <c r="O73" s="27"/>
      <c r="P73" s="29">
        <v>0</v>
      </c>
      <c r="Q73" s="27"/>
      <c r="R73" s="29">
        <v>0</v>
      </c>
      <c r="S73" s="27"/>
      <c r="T73" s="29">
        <v>20000000</v>
      </c>
      <c r="U73" s="27"/>
      <c r="V73" s="29">
        <v>15580</v>
      </c>
      <c r="W73" s="27"/>
      <c r="X73" s="29">
        <v>341493073361</v>
      </c>
      <c r="Y73" s="27"/>
      <c r="Z73" s="29">
        <v>309191332000</v>
      </c>
      <c r="AA73" s="20"/>
      <c r="AB73" s="45">
        <v>5.071093897077209E-3</v>
      </c>
    </row>
    <row r="74" spans="1:28" x14ac:dyDescent="0.45">
      <c r="A74" s="83" t="s">
        <v>85</v>
      </c>
      <c r="B74" s="83"/>
      <c r="C74" s="83"/>
      <c r="D74" s="20"/>
      <c r="E74" s="84">
        <v>40050000</v>
      </c>
      <c r="F74" s="84"/>
      <c r="G74" s="27"/>
      <c r="H74" s="29">
        <v>238085798479</v>
      </c>
      <c r="I74" s="27"/>
      <c r="J74" s="29">
        <v>287720593740</v>
      </c>
      <c r="K74" s="27"/>
      <c r="L74" s="29">
        <v>0</v>
      </c>
      <c r="M74" s="27"/>
      <c r="N74" s="29">
        <v>0</v>
      </c>
      <c r="O74" s="27"/>
      <c r="P74" s="29">
        <v>0</v>
      </c>
      <c r="Q74" s="27"/>
      <c r="R74" s="29">
        <v>0</v>
      </c>
      <c r="S74" s="27"/>
      <c r="T74" s="29">
        <v>40050000</v>
      </c>
      <c r="U74" s="27"/>
      <c r="V74" s="29">
        <v>7740</v>
      </c>
      <c r="W74" s="27"/>
      <c r="X74" s="29">
        <v>238085798479</v>
      </c>
      <c r="Y74" s="27"/>
      <c r="Z74" s="29">
        <v>307590800490</v>
      </c>
      <c r="AA74" s="20"/>
      <c r="AB74" s="45">
        <v>5.0448433372056248E-3</v>
      </c>
    </row>
    <row r="75" spans="1:28" x14ac:dyDescent="0.45">
      <c r="A75" s="83" t="s">
        <v>86</v>
      </c>
      <c r="B75" s="83"/>
      <c r="C75" s="83"/>
      <c r="D75" s="20"/>
      <c r="E75" s="84">
        <v>192000000</v>
      </c>
      <c r="F75" s="84"/>
      <c r="G75" s="27"/>
      <c r="H75" s="29">
        <v>771401184822</v>
      </c>
      <c r="I75" s="27"/>
      <c r="J75" s="29">
        <v>1015449427200</v>
      </c>
      <c r="K75" s="27"/>
      <c r="L75" s="29">
        <v>0</v>
      </c>
      <c r="M75" s="27"/>
      <c r="N75" s="29">
        <v>0</v>
      </c>
      <c r="O75" s="27"/>
      <c r="P75" s="29">
        <v>0</v>
      </c>
      <c r="Q75" s="27"/>
      <c r="R75" s="29">
        <v>0</v>
      </c>
      <c r="S75" s="27"/>
      <c r="T75" s="29">
        <v>192000000</v>
      </c>
      <c r="U75" s="27"/>
      <c r="V75" s="29">
        <v>5640</v>
      </c>
      <c r="W75" s="27"/>
      <c r="X75" s="29">
        <v>771401184822</v>
      </c>
      <c r="Y75" s="27"/>
      <c r="Z75" s="29">
        <v>1074509337600</v>
      </c>
      <c r="AA75" s="20"/>
      <c r="AB75" s="45">
        <v>1.7623190498289372E-2</v>
      </c>
    </row>
    <row r="76" spans="1:28" x14ac:dyDescent="0.45">
      <c r="A76" s="83" t="s">
        <v>87</v>
      </c>
      <c r="B76" s="83"/>
      <c r="C76" s="83"/>
      <c r="D76" s="20"/>
      <c r="E76" s="84">
        <v>159000000</v>
      </c>
      <c r="F76" s="84"/>
      <c r="G76" s="27"/>
      <c r="H76" s="29">
        <v>560831276845</v>
      </c>
      <c r="I76" s="27"/>
      <c r="J76" s="29">
        <v>496820658570</v>
      </c>
      <c r="K76" s="27"/>
      <c r="L76" s="29">
        <v>0</v>
      </c>
      <c r="M76" s="27"/>
      <c r="N76" s="29">
        <v>0</v>
      </c>
      <c r="O76" s="27"/>
      <c r="P76" s="29">
        <v>0</v>
      </c>
      <c r="Q76" s="27"/>
      <c r="R76" s="29">
        <v>0</v>
      </c>
      <c r="S76" s="27"/>
      <c r="T76" s="29">
        <v>159000000</v>
      </c>
      <c r="U76" s="27"/>
      <c r="V76" s="29">
        <v>3142</v>
      </c>
      <c r="W76" s="27"/>
      <c r="X76" s="29">
        <v>560831276845</v>
      </c>
      <c r="Y76" s="27"/>
      <c r="Z76" s="29">
        <v>495716262060</v>
      </c>
      <c r="AA76" s="20"/>
      <c r="AB76" s="45">
        <v>8.1303175446535234E-3</v>
      </c>
    </row>
    <row r="77" spans="1:28" x14ac:dyDescent="0.45">
      <c r="A77" s="83" t="s">
        <v>88</v>
      </c>
      <c r="B77" s="83"/>
      <c r="C77" s="83"/>
      <c r="D77" s="20"/>
      <c r="E77" s="84">
        <v>360000</v>
      </c>
      <c r="F77" s="84"/>
      <c r="G77" s="27"/>
      <c r="H77" s="29">
        <v>3747399555</v>
      </c>
      <c r="I77" s="27"/>
      <c r="J77" s="29">
        <v>3507872904</v>
      </c>
      <c r="K77" s="27"/>
      <c r="L77" s="29">
        <v>0</v>
      </c>
      <c r="M77" s="27"/>
      <c r="N77" s="29">
        <v>0</v>
      </c>
      <c r="O77" s="27"/>
      <c r="P77" s="29">
        <v>0</v>
      </c>
      <c r="Q77" s="27"/>
      <c r="R77" s="29">
        <v>0</v>
      </c>
      <c r="S77" s="27"/>
      <c r="T77" s="29">
        <v>360000</v>
      </c>
      <c r="U77" s="27"/>
      <c r="V77" s="29">
        <v>9820</v>
      </c>
      <c r="W77" s="27"/>
      <c r="X77" s="29">
        <v>3747399555</v>
      </c>
      <c r="Y77" s="27"/>
      <c r="Z77" s="29">
        <v>3507872904</v>
      </c>
      <c r="AA77" s="20"/>
      <c r="AB77" s="45">
        <v>5.7533155150665433E-5</v>
      </c>
    </row>
    <row r="78" spans="1:28" x14ac:dyDescent="0.45">
      <c r="A78" s="83" t="s">
        <v>89</v>
      </c>
      <c r="B78" s="83"/>
      <c r="C78" s="83"/>
      <c r="D78" s="20"/>
      <c r="E78" s="84">
        <v>150000000</v>
      </c>
      <c r="F78" s="84"/>
      <c r="G78" s="27"/>
      <c r="H78" s="29">
        <v>1133715190750</v>
      </c>
      <c r="I78" s="27"/>
      <c r="J78" s="29">
        <v>855832875000</v>
      </c>
      <c r="K78" s="27"/>
      <c r="L78" s="29">
        <v>0</v>
      </c>
      <c r="M78" s="27"/>
      <c r="N78" s="29">
        <v>0</v>
      </c>
      <c r="O78" s="27"/>
      <c r="P78" s="29">
        <v>0</v>
      </c>
      <c r="Q78" s="27"/>
      <c r="R78" s="29">
        <v>0</v>
      </c>
      <c r="S78" s="27"/>
      <c r="T78" s="29">
        <v>150000000</v>
      </c>
      <c r="U78" s="27"/>
      <c r="V78" s="29">
        <v>4600</v>
      </c>
      <c r="W78" s="27"/>
      <c r="X78" s="29">
        <v>1133715190750</v>
      </c>
      <c r="Y78" s="27"/>
      <c r="Z78" s="29">
        <v>684666300000</v>
      </c>
      <c r="AA78" s="20"/>
      <c r="AB78" s="45">
        <v>1.1229315754118339E-2</v>
      </c>
    </row>
    <row r="79" spans="1:28" x14ac:dyDescent="0.45">
      <c r="A79" s="83" t="s">
        <v>90</v>
      </c>
      <c r="B79" s="83"/>
      <c r="C79" s="83"/>
      <c r="D79" s="20"/>
      <c r="E79" s="84">
        <v>73700000</v>
      </c>
      <c r="F79" s="84"/>
      <c r="G79" s="27"/>
      <c r="H79" s="29">
        <v>401641670537</v>
      </c>
      <c r="I79" s="27"/>
      <c r="J79" s="29">
        <v>531657273730</v>
      </c>
      <c r="K79" s="27"/>
      <c r="L79" s="29">
        <v>0</v>
      </c>
      <c r="M79" s="27"/>
      <c r="N79" s="29">
        <v>0</v>
      </c>
      <c r="O79" s="27"/>
      <c r="P79" s="29">
        <v>0</v>
      </c>
      <c r="Q79" s="27"/>
      <c r="R79" s="29">
        <v>0</v>
      </c>
      <c r="S79" s="27"/>
      <c r="T79" s="29">
        <v>73700000</v>
      </c>
      <c r="U79" s="27"/>
      <c r="V79" s="29">
        <v>7290</v>
      </c>
      <c r="W79" s="27"/>
      <c r="X79" s="29">
        <v>401641670537</v>
      </c>
      <c r="Y79" s="27"/>
      <c r="Z79" s="29">
        <v>533119879710</v>
      </c>
      <c r="AA79" s="20"/>
      <c r="AB79" s="45">
        <v>8.7437799466122054E-3</v>
      </c>
    </row>
    <row r="80" spans="1:28" x14ac:dyDescent="0.45">
      <c r="A80" s="83" t="s">
        <v>91</v>
      </c>
      <c r="B80" s="83"/>
      <c r="C80" s="83"/>
      <c r="D80" s="20"/>
      <c r="E80" s="84">
        <v>52000000</v>
      </c>
      <c r="F80" s="84"/>
      <c r="G80" s="27"/>
      <c r="H80" s="29">
        <v>289647093528</v>
      </c>
      <c r="I80" s="27"/>
      <c r="J80" s="29">
        <v>320423828400</v>
      </c>
      <c r="K80" s="27"/>
      <c r="L80" s="29">
        <v>0</v>
      </c>
      <c r="M80" s="27"/>
      <c r="N80" s="29">
        <v>0</v>
      </c>
      <c r="O80" s="27"/>
      <c r="P80" s="29">
        <v>0</v>
      </c>
      <c r="Q80" s="27"/>
      <c r="R80" s="29">
        <v>0</v>
      </c>
      <c r="S80" s="27"/>
      <c r="T80" s="29">
        <v>52000000</v>
      </c>
      <c r="U80" s="27"/>
      <c r="V80" s="29">
        <v>5530</v>
      </c>
      <c r="W80" s="27"/>
      <c r="X80" s="29">
        <v>289647093528</v>
      </c>
      <c r="Y80" s="27"/>
      <c r="Z80" s="29">
        <v>285337161200</v>
      </c>
      <c r="AA80" s="20"/>
      <c r="AB80" s="45">
        <v>4.6798580264554631E-3</v>
      </c>
    </row>
    <row r="81" spans="1:28" x14ac:dyDescent="0.45">
      <c r="A81" s="83" t="s">
        <v>92</v>
      </c>
      <c r="B81" s="83"/>
      <c r="C81" s="83"/>
      <c r="D81" s="20"/>
      <c r="E81" s="84">
        <v>401250</v>
      </c>
      <c r="F81" s="84"/>
      <c r="G81" s="27"/>
      <c r="H81" s="29">
        <v>3889005415</v>
      </c>
      <c r="I81" s="27"/>
      <c r="J81" s="29">
        <v>5023437574.2375002</v>
      </c>
      <c r="K81" s="27"/>
      <c r="L81" s="29">
        <v>0</v>
      </c>
      <c r="M81" s="27"/>
      <c r="N81" s="29">
        <v>0</v>
      </c>
      <c r="O81" s="27"/>
      <c r="P81" s="29">
        <v>0</v>
      </c>
      <c r="Q81" s="27"/>
      <c r="R81" s="29">
        <v>0</v>
      </c>
      <c r="S81" s="27"/>
      <c r="T81" s="29">
        <v>401250</v>
      </c>
      <c r="U81" s="27"/>
      <c r="V81" s="29">
        <v>12617</v>
      </c>
      <c r="W81" s="27"/>
      <c r="X81" s="29">
        <v>3889005415</v>
      </c>
      <c r="Y81" s="27"/>
      <c r="Z81" s="29">
        <v>5023437574.2375002</v>
      </c>
      <c r="AA81" s="20"/>
      <c r="AB81" s="45">
        <v>8.2390161005755903E-5</v>
      </c>
    </row>
    <row r="82" spans="1:28" x14ac:dyDescent="0.45">
      <c r="A82" s="83" t="s">
        <v>93</v>
      </c>
      <c r="B82" s="83"/>
      <c r="C82" s="83"/>
      <c r="D82" s="20"/>
      <c r="E82" s="84">
        <v>0</v>
      </c>
      <c r="F82" s="84"/>
      <c r="G82" s="27"/>
      <c r="H82" s="29">
        <v>0</v>
      </c>
      <c r="I82" s="27"/>
      <c r="J82" s="29">
        <v>0</v>
      </c>
      <c r="K82" s="27"/>
      <c r="L82" s="29">
        <v>50000000</v>
      </c>
      <c r="M82" s="27"/>
      <c r="N82" s="29">
        <v>376967608000</v>
      </c>
      <c r="O82" s="27"/>
      <c r="P82" s="29">
        <v>0</v>
      </c>
      <c r="Q82" s="27"/>
      <c r="R82" s="29">
        <v>0</v>
      </c>
      <c r="S82" s="27"/>
      <c r="T82" s="29">
        <v>50000000</v>
      </c>
      <c r="U82" s="27"/>
      <c r="V82" s="29">
        <v>7520</v>
      </c>
      <c r="W82" s="27"/>
      <c r="X82" s="29">
        <v>376967608000</v>
      </c>
      <c r="Y82" s="27"/>
      <c r="Z82" s="29">
        <v>373093520000</v>
      </c>
      <c r="AA82" s="20"/>
      <c r="AB82" s="45">
        <v>6.1191633674615876E-3</v>
      </c>
    </row>
    <row r="83" spans="1:28" x14ac:dyDescent="0.45">
      <c r="A83" s="83" t="s">
        <v>94</v>
      </c>
      <c r="B83" s="83"/>
      <c r="C83" s="83"/>
      <c r="D83" s="20"/>
      <c r="E83" s="84">
        <v>0</v>
      </c>
      <c r="F83" s="84"/>
      <c r="G83" s="27"/>
      <c r="H83" s="29">
        <v>0</v>
      </c>
      <c r="I83" s="27"/>
      <c r="J83" s="29">
        <v>0</v>
      </c>
      <c r="K83" s="27"/>
      <c r="L83" s="29">
        <v>323200000</v>
      </c>
      <c r="M83" s="27"/>
      <c r="N83" s="29">
        <v>125411602889</v>
      </c>
      <c r="O83" s="27"/>
      <c r="P83" s="29">
        <v>0</v>
      </c>
      <c r="Q83" s="27"/>
      <c r="R83" s="29">
        <v>0</v>
      </c>
      <c r="S83" s="27"/>
      <c r="T83" s="29">
        <v>323200000</v>
      </c>
      <c r="U83" s="27"/>
      <c r="V83" s="29">
        <v>387</v>
      </c>
      <c r="W83" s="27"/>
      <c r="X83" s="29">
        <v>125411602889</v>
      </c>
      <c r="Y83" s="27"/>
      <c r="Z83" s="29">
        <v>124111543968</v>
      </c>
      <c r="AA83" s="20"/>
      <c r="AB83" s="45">
        <v>2.0355722429274132E-3</v>
      </c>
    </row>
    <row r="84" spans="1:28" x14ac:dyDescent="0.45">
      <c r="A84" s="85" t="s">
        <v>95</v>
      </c>
      <c r="B84" s="85"/>
      <c r="C84" s="85"/>
      <c r="D84" s="24"/>
      <c r="E84" s="84">
        <v>0</v>
      </c>
      <c r="F84" s="86"/>
      <c r="G84" s="27"/>
      <c r="H84" s="30">
        <v>0</v>
      </c>
      <c r="I84" s="27"/>
      <c r="J84" s="30">
        <v>0</v>
      </c>
      <c r="K84" s="27"/>
      <c r="L84" s="30">
        <v>11838201</v>
      </c>
      <c r="M84" s="27"/>
      <c r="N84" s="30">
        <v>0</v>
      </c>
      <c r="O84" s="27"/>
      <c r="P84" s="30">
        <v>0</v>
      </c>
      <c r="Q84" s="27"/>
      <c r="R84" s="30">
        <v>0</v>
      </c>
      <c r="S84" s="27"/>
      <c r="T84" s="30">
        <v>11838201</v>
      </c>
      <c r="U84" s="27"/>
      <c r="V84" s="30">
        <v>809</v>
      </c>
      <c r="W84" s="27"/>
      <c r="X84" s="30">
        <v>10689895503</v>
      </c>
      <c r="Y84" s="27"/>
      <c r="Z84" s="30">
        <v>9503073590.3724308</v>
      </c>
      <c r="AA84" s="20"/>
      <c r="AB84" s="46">
        <v>1.558613502386711E-4</v>
      </c>
    </row>
    <row r="85" spans="1:28" ht="21.75" thickBot="1" x14ac:dyDescent="0.5">
      <c r="A85" s="87" t="s">
        <v>96</v>
      </c>
      <c r="B85" s="87"/>
      <c r="C85" s="87"/>
      <c r="D85" s="87"/>
      <c r="E85" s="27"/>
      <c r="F85" s="31">
        <f>SUM(E9:F84)</f>
        <v>12005897514</v>
      </c>
      <c r="G85" s="27"/>
      <c r="H85" s="31">
        <f>SUM(H9:H84)</f>
        <v>52099235131029</v>
      </c>
      <c r="I85" s="27"/>
      <c r="J85" s="31">
        <f>SUM(J9:J84)</f>
        <v>56293599565855.477</v>
      </c>
      <c r="K85" s="27"/>
      <c r="L85" s="31">
        <f>SUM(L9:L84)</f>
        <v>526716135</v>
      </c>
      <c r="M85" s="27"/>
      <c r="N85" s="31">
        <f>SUM(N9:N84)</f>
        <v>528839345294</v>
      </c>
      <c r="O85" s="27"/>
      <c r="P85" s="31">
        <f>SUM(P9:P84)</f>
        <v>-1094545395</v>
      </c>
      <c r="Q85" s="27"/>
      <c r="R85" s="31">
        <f>SUM(R9:R84)</f>
        <v>4866697280689</v>
      </c>
      <c r="S85" s="27"/>
      <c r="T85" s="31">
        <f>SUM(T9:T84)</f>
        <v>11438068254</v>
      </c>
      <c r="U85" s="27"/>
      <c r="V85" s="31"/>
      <c r="W85" s="27"/>
      <c r="X85" s="31">
        <f>SUM(X9:X84)</f>
        <v>48290477936643</v>
      </c>
      <c r="Y85" s="27"/>
      <c r="Z85" s="31">
        <f>SUM(Z9:Z84)</f>
        <v>49094464686807.531</v>
      </c>
      <c r="AA85" s="20"/>
      <c r="AB85" s="47">
        <f>SUM(AB9:AB84)</f>
        <v>0.8052057560706205</v>
      </c>
    </row>
    <row r="86" spans="1:28" ht="19.5" thickTop="1" x14ac:dyDescent="0.45">
      <c r="A86" s="20"/>
      <c r="B86" s="20"/>
      <c r="C86" s="20"/>
      <c r="D86" s="20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0"/>
      <c r="AB86" s="20"/>
    </row>
    <row r="87" spans="1:28" x14ac:dyDescent="0.45">
      <c r="A87" s="20"/>
      <c r="B87" s="20"/>
      <c r="C87" s="20"/>
      <c r="D87" s="20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0"/>
      <c r="AB87" s="20"/>
    </row>
    <row r="88" spans="1:28" x14ac:dyDescent="0.45"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</sheetData>
  <mergeCells count="1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C54"/>
    <mergeCell ref="E54:F54"/>
    <mergeCell ref="A55:C55"/>
    <mergeCell ref="E55:F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D8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E66A-A992-468C-B019-6102D289D67A}">
  <dimension ref="A1:Z18"/>
  <sheetViews>
    <sheetView rightToLeft="1" workbookViewId="0">
      <selection activeCell="L14" sqref="L14"/>
    </sheetView>
  </sheetViews>
  <sheetFormatPr defaultRowHeight="15.75" x14ac:dyDescent="0.4"/>
  <cols>
    <col min="1" max="1" width="6.140625" style="7" bestFit="1" customWidth="1"/>
    <col min="2" max="2" width="17.28515625" style="7" bestFit="1" customWidth="1"/>
    <col min="3" max="3" width="1.28515625" style="7" customWidth="1"/>
    <col min="4" max="4" width="8.28515625" style="7" bestFit="1" customWidth="1"/>
    <col min="5" max="5" width="1.28515625" style="7" customWidth="1"/>
    <col min="6" max="6" width="18.42578125" style="7" bestFit="1" customWidth="1"/>
    <col min="7" max="7" width="1.28515625" style="7" customWidth="1"/>
    <col min="8" max="8" width="18.5703125" style="7" bestFit="1" customWidth="1"/>
    <col min="9" max="9" width="1.28515625" style="7" customWidth="1"/>
    <col min="10" max="10" width="7.7109375" style="7" bestFit="1" customWidth="1"/>
    <col min="11" max="11" width="2" style="7" customWidth="1"/>
    <col min="12" max="12" width="18.7109375" style="7" bestFit="1" customWidth="1"/>
    <col min="13" max="13" width="1.5703125" style="7" customWidth="1"/>
    <col min="14" max="14" width="5.42578125" style="7" bestFit="1" customWidth="1"/>
    <col min="15" max="15" width="2.5703125" style="7" bestFit="1" customWidth="1"/>
    <col min="16" max="16" width="10.28515625" style="7" bestFit="1" customWidth="1"/>
    <col min="17" max="17" width="1.28515625" style="7" customWidth="1"/>
    <col min="18" max="18" width="8.85546875" style="7" bestFit="1" customWidth="1"/>
    <col min="19" max="19" width="1.28515625" style="7" customWidth="1"/>
    <col min="20" max="20" width="16.140625" style="7" bestFit="1" customWidth="1"/>
    <col min="21" max="21" width="1.28515625" style="7" customWidth="1"/>
    <col min="22" max="22" width="18.28515625" style="7" bestFit="1" customWidth="1"/>
    <col min="23" max="23" width="1.28515625" style="7" customWidth="1"/>
    <col min="24" max="24" width="18.28515625" style="7" bestFit="1" customWidth="1"/>
    <col min="25" max="25" width="1.28515625" style="7" customWidth="1"/>
    <col min="26" max="26" width="18.28515625" style="7" bestFit="1" customWidth="1"/>
  </cols>
  <sheetData>
    <row r="1" spans="1:26" ht="25.5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25.5" x14ac:dyDescent="0.2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ht="25.5" x14ac:dyDescent="0.2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6" spans="1:26" ht="24" x14ac:dyDescent="0.2">
      <c r="A6" s="59" t="s">
        <v>207</v>
      </c>
      <c r="B6" s="97" t="s">
        <v>204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26" ht="21" x14ac:dyDescent="0.2">
      <c r="A7" s="41"/>
      <c r="B7" s="41"/>
      <c r="C7" s="41"/>
      <c r="D7" s="98" t="s">
        <v>7</v>
      </c>
      <c r="E7" s="98"/>
      <c r="F7" s="98"/>
      <c r="G7" s="98"/>
      <c r="H7" s="98"/>
      <c r="I7" s="41"/>
      <c r="J7" s="98" t="s">
        <v>8</v>
      </c>
      <c r="K7" s="98"/>
      <c r="L7" s="98"/>
      <c r="M7" s="98"/>
      <c r="N7" s="98"/>
      <c r="O7" s="98"/>
      <c r="P7" s="98"/>
      <c r="Q7" s="41"/>
      <c r="R7" s="98" t="s">
        <v>9</v>
      </c>
      <c r="S7" s="98"/>
      <c r="T7" s="98"/>
      <c r="U7" s="98"/>
      <c r="V7" s="98"/>
      <c r="W7" s="98"/>
      <c r="X7" s="98"/>
      <c r="Y7" s="98"/>
      <c r="Z7" s="98"/>
    </row>
    <row r="8" spans="1:26" ht="21" x14ac:dyDescent="0.2">
      <c r="A8" s="41"/>
      <c r="B8" s="41"/>
      <c r="C8" s="41"/>
      <c r="D8" s="42"/>
      <c r="E8" s="42"/>
      <c r="F8" s="42"/>
      <c r="G8" s="42"/>
      <c r="H8" s="42"/>
      <c r="I8" s="41"/>
      <c r="J8" s="94" t="s">
        <v>10</v>
      </c>
      <c r="K8" s="94"/>
      <c r="L8" s="94"/>
      <c r="M8" s="42"/>
      <c r="N8" s="94" t="s">
        <v>11</v>
      </c>
      <c r="O8" s="94"/>
      <c r="P8" s="94"/>
      <c r="Q8" s="41"/>
      <c r="R8" s="42"/>
      <c r="S8" s="42"/>
      <c r="T8" s="42"/>
      <c r="U8" s="42"/>
      <c r="V8" s="42"/>
      <c r="W8" s="42"/>
      <c r="X8" s="42"/>
      <c r="Y8" s="42"/>
      <c r="Z8" s="42"/>
    </row>
    <row r="9" spans="1:26" ht="21" x14ac:dyDescent="0.2">
      <c r="A9" s="95" t="s">
        <v>12</v>
      </c>
      <c r="B9" s="95"/>
      <c r="C9" s="60"/>
      <c r="D9" s="61" t="s">
        <v>13</v>
      </c>
      <c r="E9" s="41"/>
      <c r="F9" s="61" t="s">
        <v>14</v>
      </c>
      <c r="G9" s="41"/>
      <c r="H9" s="61" t="s">
        <v>15</v>
      </c>
      <c r="I9" s="41"/>
      <c r="J9" s="62" t="s">
        <v>13</v>
      </c>
      <c r="K9" s="42"/>
      <c r="L9" s="62" t="s">
        <v>14</v>
      </c>
      <c r="M9" s="41"/>
      <c r="N9" s="62" t="s">
        <v>13</v>
      </c>
      <c r="O9" s="42"/>
      <c r="P9" s="62" t="s">
        <v>16</v>
      </c>
      <c r="Q9" s="41"/>
      <c r="R9" s="61" t="s">
        <v>13</v>
      </c>
      <c r="S9" s="41"/>
      <c r="T9" s="61" t="s">
        <v>17</v>
      </c>
      <c r="U9" s="41"/>
      <c r="V9" s="61" t="s">
        <v>14</v>
      </c>
      <c r="W9" s="41"/>
      <c r="X9" s="61" t="s">
        <v>15</v>
      </c>
      <c r="Y9" s="41"/>
      <c r="Z9" s="61" t="s">
        <v>18</v>
      </c>
    </row>
    <row r="10" spans="1:26" ht="18.75" x14ac:dyDescent="0.4">
      <c r="B10" s="20" t="s">
        <v>62</v>
      </c>
      <c r="C10" s="63"/>
      <c r="D10" s="64">
        <v>200000</v>
      </c>
      <c r="E10" s="41"/>
      <c r="F10" s="27">
        <v>1760758325460</v>
      </c>
      <c r="G10" s="65"/>
      <c r="H10" s="27">
        <v>4516727774400</v>
      </c>
      <c r="I10" s="65"/>
      <c r="J10" s="27">
        <v>69869</v>
      </c>
      <c r="K10" s="65"/>
      <c r="L10" s="27">
        <v>1925997313798</v>
      </c>
      <c r="M10" s="65"/>
      <c r="N10" s="27">
        <v>0</v>
      </c>
      <c r="O10" s="65"/>
      <c r="P10" s="27">
        <v>0</v>
      </c>
      <c r="Q10" s="65"/>
      <c r="R10" s="27">
        <v>269869</v>
      </c>
      <c r="S10" s="65"/>
      <c r="T10" s="27">
        <v>25530050</v>
      </c>
      <c r="U10" s="65"/>
      <c r="V10" s="27">
        <v>3686755639258</v>
      </c>
      <c r="W10" s="65"/>
      <c r="X10" s="27">
        <v>6873233617697.7197</v>
      </c>
      <c r="Y10" s="41"/>
      <c r="Z10" s="66">
        <v>0.11272894626907901</v>
      </c>
    </row>
    <row r="11" spans="1:26" ht="19.5" thickBot="1" x14ac:dyDescent="0.45">
      <c r="B11" s="20" t="s">
        <v>96</v>
      </c>
      <c r="C11" s="20"/>
      <c r="D11" s="67">
        <f>SUM(D10:D10)</f>
        <v>200000</v>
      </c>
      <c r="E11" s="20"/>
      <c r="F11" s="68">
        <f>SUM(F10:F10)</f>
        <v>1760758325460</v>
      </c>
      <c r="G11" s="20"/>
      <c r="H11" s="20"/>
      <c r="I11" s="20"/>
      <c r="J11" s="68">
        <f>SUM(J10:J10)</f>
        <v>69869</v>
      </c>
      <c r="K11" s="20"/>
      <c r="L11" s="68">
        <f>SUM(L10:L10)</f>
        <v>1925997313798</v>
      </c>
      <c r="M11" s="20"/>
      <c r="N11" s="20"/>
      <c r="O11" s="20"/>
      <c r="P11" s="20"/>
      <c r="Q11" s="20"/>
      <c r="R11" s="68">
        <f>SUM(R10:R10)</f>
        <v>269869</v>
      </c>
      <c r="S11" s="20"/>
      <c r="T11" s="20"/>
      <c r="U11" s="20"/>
      <c r="V11" s="68">
        <f>SUM(V10:V10)</f>
        <v>3686755639258</v>
      </c>
      <c r="W11" s="20"/>
      <c r="X11" s="68">
        <f>SUM(X10:X10)</f>
        <v>6873233617697.7197</v>
      </c>
      <c r="Y11" s="20"/>
      <c r="Z11" s="69">
        <f>SUM(Z10:Z10)</f>
        <v>0.11272894626907901</v>
      </c>
    </row>
    <row r="12" spans="1:26" ht="16.5" thickTop="1" x14ac:dyDescent="0.4"/>
    <row r="15" spans="1:26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customFormat="1" ht="12.75" x14ac:dyDescent="0.2"/>
    <row r="18" customFormat="1" ht="12.75" x14ac:dyDescent="0.2"/>
  </sheetData>
  <mergeCells count="10">
    <mergeCell ref="J8:L8"/>
    <mergeCell ref="N8:P8"/>
    <mergeCell ref="A9:B9"/>
    <mergeCell ref="A1:Z1"/>
    <mergeCell ref="A2:Z2"/>
    <mergeCell ref="A3:Z3"/>
    <mergeCell ref="D7:H7"/>
    <mergeCell ref="J7:P7"/>
    <mergeCell ref="R7:Z7"/>
    <mergeCell ref="B6:Z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"/>
  <sheetViews>
    <sheetView rightToLeft="1" workbookViewId="0">
      <selection activeCell="E22" sqref="E22"/>
    </sheetView>
  </sheetViews>
  <sheetFormatPr defaultRowHeight="18.75" x14ac:dyDescent="0.45"/>
  <cols>
    <col min="1" max="1" width="29.85546875" style="8" customWidth="1"/>
    <col min="2" max="2" width="1.28515625" style="8" customWidth="1"/>
    <col min="3" max="3" width="15.5703125" style="8" customWidth="1"/>
    <col min="4" max="4" width="1.28515625" style="8" customWidth="1"/>
    <col min="5" max="5" width="15.5703125" style="8" customWidth="1"/>
    <col min="6" max="6" width="1.28515625" style="8" customWidth="1"/>
    <col min="7" max="7" width="13" style="8" customWidth="1"/>
    <col min="8" max="8" width="1.28515625" style="8" customWidth="1"/>
    <col min="9" max="9" width="23.42578125" style="8" customWidth="1"/>
    <col min="10" max="10" width="1.28515625" style="8" customWidth="1"/>
    <col min="11" max="11" width="33.7109375" style="8" customWidth="1"/>
    <col min="12" max="12" width="0.28515625" customWidth="1"/>
  </cols>
  <sheetData>
    <row r="1" spans="1:11" ht="29.1" customHeight="1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21.75" customHeight="1" x14ac:dyDescent="0.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21.75" customHeight="1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4.75" customHeight="1" x14ac:dyDescent="0.2">
      <c r="A4" s="93" t="s">
        <v>99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ht="24.75" customHeight="1" x14ac:dyDescent="0.2">
      <c r="A5" s="93" t="s">
        <v>100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1:11" ht="24.75" customHeight="1" x14ac:dyDescent="0.45"/>
    <row r="7" spans="1:11" ht="24" customHeight="1" x14ac:dyDescent="0.2">
      <c r="A7" s="20"/>
      <c r="B7" s="20"/>
      <c r="C7" s="89" t="s">
        <v>9</v>
      </c>
      <c r="D7" s="89"/>
      <c r="E7" s="89"/>
      <c r="F7" s="89"/>
      <c r="G7" s="89"/>
      <c r="H7" s="89"/>
      <c r="I7" s="89"/>
      <c r="J7" s="89"/>
      <c r="K7" s="89"/>
    </row>
    <row r="8" spans="1:11" ht="21" x14ac:dyDescent="0.2">
      <c r="A8" s="2" t="s">
        <v>101</v>
      </c>
      <c r="B8" s="20"/>
      <c r="C8" s="3" t="s">
        <v>13</v>
      </c>
      <c r="D8" s="21"/>
      <c r="E8" s="3" t="s">
        <v>102</v>
      </c>
      <c r="F8" s="21"/>
      <c r="G8" s="3" t="s">
        <v>103</v>
      </c>
      <c r="H8" s="21"/>
      <c r="I8" s="3" t="s">
        <v>104</v>
      </c>
      <c r="J8" s="21"/>
      <c r="K8" s="3" t="s">
        <v>105</v>
      </c>
    </row>
    <row r="9" spans="1:11" ht="21.75" customHeight="1" x14ac:dyDescent="0.2">
      <c r="A9" s="36" t="s">
        <v>57</v>
      </c>
      <c r="B9" s="20"/>
      <c r="C9" s="22">
        <v>350000000</v>
      </c>
      <c r="D9" s="20"/>
      <c r="E9" s="22">
        <v>13580</v>
      </c>
      <c r="F9" s="20"/>
      <c r="G9" s="28">
        <v>-20</v>
      </c>
      <c r="H9" s="20"/>
      <c r="I9" s="22">
        <v>3802400000000</v>
      </c>
      <c r="J9" s="20"/>
      <c r="K9" s="99" t="s">
        <v>197</v>
      </c>
    </row>
    <row r="10" spans="1:11" ht="21.75" customHeight="1" x14ac:dyDescent="0.2">
      <c r="A10" s="37" t="s">
        <v>89</v>
      </c>
      <c r="B10" s="20"/>
      <c r="C10" s="23">
        <v>150000000</v>
      </c>
      <c r="D10" s="20"/>
      <c r="E10" s="23">
        <v>5750</v>
      </c>
      <c r="F10" s="20"/>
      <c r="G10" s="29">
        <v>-20</v>
      </c>
      <c r="H10" s="20"/>
      <c r="I10" s="23">
        <v>690000000000</v>
      </c>
      <c r="J10" s="20"/>
      <c r="K10" s="100"/>
    </row>
    <row r="11" spans="1:11" ht="21.75" customHeight="1" x14ac:dyDescent="0.2">
      <c r="A11" s="37" t="s">
        <v>34</v>
      </c>
      <c r="B11" s="20"/>
      <c r="C11" s="23">
        <v>10000000</v>
      </c>
      <c r="D11" s="20"/>
      <c r="E11" s="23">
        <v>60730</v>
      </c>
      <c r="F11" s="20"/>
      <c r="G11" s="29">
        <v>-20</v>
      </c>
      <c r="H11" s="20"/>
      <c r="I11" s="23">
        <v>485840000000</v>
      </c>
      <c r="J11" s="20"/>
      <c r="K11" s="100"/>
    </row>
    <row r="12" spans="1:11" ht="21.75" customHeight="1" x14ac:dyDescent="0.2">
      <c r="A12" s="37" t="s">
        <v>70</v>
      </c>
      <c r="B12" s="20"/>
      <c r="C12" s="23">
        <v>774000000</v>
      </c>
      <c r="D12" s="20"/>
      <c r="E12" s="23">
        <v>2610</v>
      </c>
      <c r="F12" s="20"/>
      <c r="G12" s="29">
        <v>-50</v>
      </c>
      <c r="H12" s="20"/>
      <c r="I12" s="23">
        <v>1010070000000</v>
      </c>
      <c r="J12" s="20"/>
      <c r="K12" s="100"/>
    </row>
    <row r="13" spans="1:11" ht="21.75" customHeight="1" x14ac:dyDescent="0.2">
      <c r="A13" s="37" t="s">
        <v>32</v>
      </c>
      <c r="B13" s="20"/>
      <c r="C13" s="23">
        <v>97321991</v>
      </c>
      <c r="D13" s="20"/>
      <c r="E13" s="23">
        <v>13032</v>
      </c>
      <c r="F13" s="20"/>
      <c r="G13" s="29">
        <v>-20</v>
      </c>
      <c r="H13" s="20"/>
      <c r="I13" s="23">
        <v>1014640149369.6</v>
      </c>
      <c r="J13" s="20"/>
      <c r="K13" s="100"/>
    </row>
    <row r="14" spans="1:11" ht="21.75" customHeight="1" x14ac:dyDescent="0.2">
      <c r="A14" s="37" t="s">
        <v>79</v>
      </c>
      <c r="B14" s="20"/>
      <c r="C14" s="23">
        <v>50000000</v>
      </c>
      <c r="D14" s="20"/>
      <c r="E14" s="23">
        <v>14860</v>
      </c>
      <c r="F14" s="20"/>
      <c r="G14" s="29">
        <v>-50</v>
      </c>
      <c r="H14" s="20"/>
      <c r="I14" s="23">
        <v>371500000000</v>
      </c>
      <c r="J14" s="20"/>
      <c r="K14" s="100"/>
    </row>
    <row r="15" spans="1:11" ht="21.75" customHeight="1" x14ac:dyDescent="0.2">
      <c r="A15" s="37" t="s">
        <v>33</v>
      </c>
      <c r="B15" s="20"/>
      <c r="C15" s="23">
        <v>3000000</v>
      </c>
      <c r="D15" s="20"/>
      <c r="E15" s="23">
        <v>161720</v>
      </c>
      <c r="F15" s="20"/>
      <c r="G15" s="29">
        <v>-20</v>
      </c>
      <c r="H15" s="20"/>
      <c r="I15" s="23">
        <v>388128000000</v>
      </c>
      <c r="J15" s="20"/>
      <c r="K15" s="100"/>
    </row>
    <row r="16" spans="1:11" ht="21.75" customHeight="1" x14ac:dyDescent="0.2">
      <c r="A16" s="37" t="s">
        <v>31</v>
      </c>
      <c r="B16" s="20"/>
      <c r="C16" s="23">
        <v>10000000</v>
      </c>
      <c r="D16" s="20"/>
      <c r="E16" s="23">
        <v>52700</v>
      </c>
      <c r="F16" s="20"/>
      <c r="G16" s="29">
        <v>-20</v>
      </c>
      <c r="H16" s="20"/>
      <c r="I16" s="23">
        <v>421600000000</v>
      </c>
      <c r="J16" s="20"/>
      <c r="K16" s="100"/>
    </row>
    <row r="17" spans="1:11" ht="21.75" customHeight="1" x14ac:dyDescent="0.2">
      <c r="A17" s="38" t="s">
        <v>76</v>
      </c>
      <c r="B17" s="20"/>
      <c r="C17" s="25">
        <v>120000000</v>
      </c>
      <c r="D17" s="20"/>
      <c r="E17" s="25">
        <v>8260</v>
      </c>
      <c r="F17" s="20"/>
      <c r="G17" s="30">
        <v>-20</v>
      </c>
      <c r="H17" s="20"/>
      <c r="I17" s="25">
        <v>792960000000</v>
      </c>
      <c r="J17" s="20"/>
      <c r="K17" s="85"/>
    </row>
    <row r="18" spans="1:11" ht="21.75" customHeight="1" x14ac:dyDescent="0.2">
      <c r="A18" s="4" t="s">
        <v>96</v>
      </c>
      <c r="B18" s="20"/>
      <c r="C18" s="26">
        <v>1564321991</v>
      </c>
      <c r="D18" s="20"/>
      <c r="E18" s="26"/>
      <c r="F18" s="20"/>
      <c r="G18" s="26"/>
      <c r="H18" s="20"/>
      <c r="I18" s="26">
        <v>8977138149369.5996</v>
      </c>
      <c r="J18" s="20"/>
      <c r="K18" s="26"/>
    </row>
    <row r="19" spans="1:1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</sheetData>
  <mergeCells count="7">
    <mergeCell ref="C7:K7"/>
    <mergeCell ref="K9:K17"/>
    <mergeCell ref="A1:K1"/>
    <mergeCell ref="A2:K2"/>
    <mergeCell ref="A3:K3"/>
    <mergeCell ref="A4:K4"/>
    <mergeCell ref="A5:K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4"/>
  <sheetViews>
    <sheetView rightToLeft="1" workbookViewId="0">
      <selection activeCell="F20" sqref="F20"/>
    </sheetView>
  </sheetViews>
  <sheetFormatPr defaultRowHeight="15.75" x14ac:dyDescent="0.4"/>
  <cols>
    <col min="1" max="1" width="5.140625" style="7" customWidth="1"/>
    <col min="2" max="2" width="26.5703125" style="7" customWidth="1"/>
    <col min="3" max="3" width="1.28515625" style="7" customWidth="1"/>
    <col min="4" max="4" width="17.7109375" style="7" bestFit="1" customWidth="1"/>
    <col min="5" max="5" width="1.28515625" style="7" customWidth="1"/>
    <col min="6" max="6" width="17.85546875" style="7" bestFit="1" customWidth="1"/>
    <col min="7" max="7" width="1.28515625" style="7" customWidth="1"/>
    <col min="8" max="8" width="20.28515625" style="7" customWidth="1"/>
    <col min="9" max="9" width="1.28515625" style="7" customWidth="1"/>
    <col min="10" max="10" width="21.140625" style="7" customWidth="1"/>
    <col min="11" max="11" width="1.28515625" style="7" customWidth="1"/>
    <col min="12" max="12" width="19.42578125" style="7" customWidth="1"/>
    <col min="13" max="13" width="0.28515625" style="7" customWidth="1"/>
    <col min="14" max="16" width="9.140625" style="7"/>
  </cols>
  <sheetData>
    <row r="1" spans="1:12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1.75" customHeight="1" x14ac:dyDescent="0.4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5" customHeight="1" x14ac:dyDescent="0.4"/>
    <row r="5" spans="1:12" ht="24" x14ac:dyDescent="0.4">
      <c r="A5" s="77" t="s">
        <v>98</v>
      </c>
      <c r="B5" s="101" t="s">
        <v>106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24" x14ac:dyDescent="0.4">
      <c r="A6" s="77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1" x14ac:dyDescent="0.4">
      <c r="A7" s="41"/>
      <c r="B7" s="41"/>
      <c r="C7" s="41"/>
      <c r="D7" s="2" t="s">
        <v>7</v>
      </c>
      <c r="E7" s="41"/>
      <c r="F7" s="89" t="s">
        <v>8</v>
      </c>
      <c r="G7" s="89"/>
      <c r="H7" s="89"/>
      <c r="I7" s="41"/>
      <c r="J7" s="2" t="s">
        <v>9</v>
      </c>
      <c r="K7" s="41"/>
      <c r="L7" s="41"/>
    </row>
    <row r="8" spans="1:12" ht="14.45" customHeight="1" x14ac:dyDescent="0.4">
      <c r="A8" s="41"/>
      <c r="B8" s="41"/>
      <c r="C8" s="41"/>
      <c r="D8" s="42"/>
      <c r="E8" s="41"/>
      <c r="F8" s="42"/>
      <c r="G8" s="42"/>
      <c r="H8" s="42"/>
      <c r="I8" s="41"/>
      <c r="J8" s="42"/>
      <c r="K8" s="41"/>
      <c r="L8" s="41"/>
    </row>
    <row r="9" spans="1:12" ht="21" x14ac:dyDescent="0.4">
      <c r="A9" s="89" t="s">
        <v>107</v>
      </c>
      <c r="B9" s="89"/>
      <c r="C9" s="41"/>
      <c r="D9" s="2" t="s">
        <v>108</v>
      </c>
      <c r="E9" s="41"/>
      <c r="F9" s="2" t="s">
        <v>109</v>
      </c>
      <c r="G9" s="41"/>
      <c r="H9" s="2" t="s">
        <v>110</v>
      </c>
      <c r="I9" s="41"/>
      <c r="J9" s="2" t="s">
        <v>108</v>
      </c>
      <c r="K9" s="41"/>
      <c r="L9" s="2" t="s">
        <v>18</v>
      </c>
    </row>
    <row r="10" spans="1:12" ht="21.75" customHeight="1" x14ac:dyDescent="0.4">
      <c r="A10" s="90" t="s">
        <v>198</v>
      </c>
      <c r="B10" s="90"/>
      <c r="C10" s="41"/>
      <c r="D10" s="22">
        <v>13492935</v>
      </c>
      <c r="E10" s="41"/>
      <c r="F10" s="22">
        <v>57298</v>
      </c>
      <c r="G10" s="41"/>
      <c r="H10" s="22">
        <v>0</v>
      </c>
      <c r="I10" s="41"/>
      <c r="J10" s="22">
        <v>13550233</v>
      </c>
      <c r="K10" s="41"/>
      <c r="L10" s="44">
        <v>2.2223942510223475E-7</v>
      </c>
    </row>
    <row r="11" spans="1:12" ht="21.75" customHeight="1" x14ac:dyDescent="0.4">
      <c r="A11" s="83" t="s">
        <v>94</v>
      </c>
      <c r="B11" s="83"/>
      <c r="C11" s="41"/>
      <c r="D11" s="23">
        <v>6400951</v>
      </c>
      <c r="E11" s="41"/>
      <c r="F11" s="23">
        <v>27182</v>
      </c>
      <c r="G11" s="41"/>
      <c r="H11" s="23">
        <v>0</v>
      </c>
      <c r="I11" s="41"/>
      <c r="J11" s="23">
        <v>6428133</v>
      </c>
      <c r="K11" s="41"/>
      <c r="L11" s="45">
        <v>1.05428783578903E-7</v>
      </c>
    </row>
    <row r="12" spans="1:12" ht="21.75" customHeight="1" x14ac:dyDescent="0.4">
      <c r="A12" s="83" t="s">
        <v>20</v>
      </c>
      <c r="B12" s="83"/>
      <c r="C12" s="41"/>
      <c r="D12" s="23">
        <v>86635632</v>
      </c>
      <c r="E12" s="41"/>
      <c r="F12" s="23">
        <v>2542683053949</v>
      </c>
      <c r="G12" s="41"/>
      <c r="H12" s="23">
        <v>2535626522460</v>
      </c>
      <c r="I12" s="41"/>
      <c r="J12" s="23">
        <v>7143167121</v>
      </c>
      <c r="K12" s="41"/>
      <c r="L12" s="45">
        <v>1.1715616656777971E-4</v>
      </c>
    </row>
    <row r="13" spans="1:12" ht="21.75" customHeight="1" x14ac:dyDescent="0.4">
      <c r="A13" s="83" t="s">
        <v>199</v>
      </c>
      <c r="B13" s="83"/>
      <c r="C13" s="41"/>
      <c r="D13" s="23">
        <f t="shared" ref="D13:K13" si="0">SUM(D12:D12)</f>
        <v>86635632</v>
      </c>
      <c r="E13" s="23">
        <f t="shared" si="0"/>
        <v>0</v>
      </c>
      <c r="F13" s="23">
        <f t="shared" si="0"/>
        <v>2542683053949</v>
      </c>
      <c r="G13" s="23">
        <f t="shared" si="0"/>
        <v>0</v>
      </c>
      <c r="H13" s="23">
        <f t="shared" si="0"/>
        <v>2535626522460</v>
      </c>
      <c r="I13" s="23">
        <f t="shared" si="0"/>
        <v>0</v>
      </c>
      <c r="J13" s="23">
        <f t="shared" si="0"/>
        <v>7143167121</v>
      </c>
      <c r="K13" s="23">
        <f t="shared" si="0"/>
        <v>0</v>
      </c>
      <c r="L13" s="45">
        <v>1.1715616656777971E-4</v>
      </c>
    </row>
    <row r="14" spans="1:12" ht="21.75" customHeight="1" x14ac:dyDescent="0.4">
      <c r="A14" s="83" t="s">
        <v>200</v>
      </c>
      <c r="B14" s="83"/>
      <c r="C14" s="41"/>
      <c r="D14" s="23">
        <v>93729633</v>
      </c>
      <c r="E14" s="41"/>
      <c r="F14" s="23">
        <v>396454</v>
      </c>
      <c r="G14" s="41"/>
      <c r="H14" s="23">
        <v>0</v>
      </c>
      <c r="I14" s="41"/>
      <c r="J14" s="23">
        <v>94126087</v>
      </c>
      <c r="K14" s="41"/>
      <c r="L14" s="45">
        <v>1.543776218608413E-6</v>
      </c>
    </row>
    <row r="15" spans="1:12" ht="21.75" customHeight="1" x14ac:dyDescent="0.4">
      <c r="A15" s="83" t="s">
        <v>202</v>
      </c>
      <c r="B15" s="83"/>
      <c r="C15" s="41"/>
      <c r="D15" s="23">
        <v>301681841</v>
      </c>
      <c r="E15" s="41"/>
      <c r="F15" s="23">
        <v>1276045</v>
      </c>
      <c r="G15" s="41"/>
      <c r="H15" s="23">
        <v>0</v>
      </c>
      <c r="I15" s="41"/>
      <c r="J15" s="23">
        <v>302957886</v>
      </c>
      <c r="K15" s="41"/>
      <c r="L15" s="45">
        <v>4.9688582044920097E-6</v>
      </c>
    </row>
    <row r="16" spans="1:12" ht="21.75" customHeight="1" x14ac:dyDescent="0.4">
      <c r="A16" s="83" t="s">
        <v>201</v>
      </c>
      <c r="B16" s="83"/>
      <c r="C16" s="41"/>
      <c r="D16" s="23">
        <v>2101325831998</v>
      </c>
      <c r="E16" s="41">
        <v>0</v>
      </c>
      <c r="F16" s="23">
        <v>2458158997120</v>
      </c>
      <c r="G16" s="41">
        <v>0</v>
      </c>
      <c r="H16" s="23">
        <v>4559001270800</v>
      </c>
      <c r="I16" s="41"/>
      <c r="J16" s="23">
        <v>483558318</v>
      </c>
      <c r="K16" s="41">
        <v>0</v>
      </c>
      <c r="L16" s="46">
        <v>7.9309132614711217E-6</v>
      </c>
    </row>
    <row r="17" spans="1:12" ht="21.75" customHeight="1" x14ac:dyDescent="0.4">
      <c r="A17" s="87" t="s">
        <v>96</v>
      </c>
      <c r="B17" s="87"/>
      <c r="C17" s="41"/>
      <c r="D17" s="26">
        <f>SUM(D10:D16)</f>
        <v>2101914408622</v>
      </c>
      <c r="E17" s="41"/>
      <c r="F17" s="26">
        <f>SUM(F10:F16)</f>
        <v>7543526861997</v>
      </c>
      <c r="G17" s="41"/>
      <c r="H17" s="26">
        <f>SUM(H10:H16)</f>
        <v>9630254315720</v>
      </c>
      <c r="I17" s="41"/>
      <c r="J17" s="26">
        <f>SUM(J10:J16)</f>
        <v>15186954899</v>
      </c>
      <c r="K17" s="41"/>
      <c r="L17" s="47">
        <f>SUM(L10:L16)</f>
        <v>2.4908354902881209E-4</v>
      </c>
    </row>
    <row r="18" spans="1:12" x14ac:dyDescent="0.4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x14ac:dyDescent="0.4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x14ac:dyDescent="0.4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x14ac:dyDescent="0.4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x14ac:dyDescent="0.4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x14ac:dyDescent="0.4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x14ac:dyDescent="0.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</row>
  </sheetData>
  <mergeCells count="14">
    <mergeCell ref="A1:L1"/>
    <mergeCell ref="A2:L2"/>
    <mergeCell ref="A3:L3"/>
    <mergeCell ref="B5:L5"/>
    <mergeCell ref="F7:H7"/>
    <mergeCell ref="A17:B17"/>
    <mergeCell ref="A14:B14"/>
    <mergeCell ref="A16:B16"/>
    <mergeCell ref="A15:B15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1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3" ht="21.75" customHeight="1" x14ac:dyDescent="0.2">
      <c r="A2" s="81" t="s">
        <v>111</v>
      </c>
      <c r="B2" s="81"/>
      <c r="C2" s="81"/>
      <c r="D2" s="81"/>
      <c r="E2" s="81"/>
      <c r="F2" s="81"/>
      <c r="G2" s="81"/>
      <c r="H2" s="81"/>
      <c r="I2" s="81"/>
      <c r="J2" s="81"/>
    </row>
    <row r="3" spans="1:13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14.45" customHeight="1" x14ac:dyDescent="0.2"/>
    <row r="5" spans="1:13" ht="29.1" customHeight="1" x14ac:dyDescent="0.2">
      <c r="A5" s="1" t="s">
        <v>112</v>
      </c>
      <c r="B5" s="101" t="s">
        <v>113</v>
      </c>
      <c r="C5" s="101"/>
      <c r="D5" s="101"/>
      <c r="E5" s="101"/>
      <c r="F5" s="101"/>
      <c r="G5" s="101"/>
      <c r="H5" s="101"/>
      <c r="I5" s="101"/>
      <c r="J5" s="101"/>
    </row>
    <row r="6" spans="1:13" ht="14.45" customHeight="1" x14ac:dyDescent="0.2"/>
    <row r="7" spans="1:13" ht="21" x14ac:dyDescent="0.2">
      <c r="A7" s="89" t="s">
        <v>114</v>
      </c>
      <c r="B7" s="89"/>
      <c r="C7" s="48"/>
      <c r="D7" s="2" t="s">
        <v>115</v>
      </c>
      <c r="E7" s="48"/>
      <c r="F7" s="2" t="s">
        <v>108</v>
      </c>
      <c r="G7" s="48"/>
      <c r="H7" s="2" t="s">
        <v>116</v>
      </c>
      <c r="I7" s="48"/>
      <c r="J7" s="2" t="s">
        <v>117</v>
      </c>
      <c r="K7" s="48"/>
      <c r="L7" s="48"/>
      <c r="M7" s="48"/>
    </row>
    <row r="8" spans="1:13" ht="21.75" customHeight="1" x14ac:dyDescent="0.2">
      <c r="A8" s="102" t="s">
        <v>118</v>
      </c>
      <c r="B8" s="102"/>
      <c r="C8" s="48"/>
      <c r="D8" s="33" t="s">
        <v>119</v>
      </c>
      <c r="E8" s="48"/>
      <c r="F8" s="53">
        <f>'درآمد سرمایه گذاری در سهام'!U110</f>
        <v>-3518765436106</v>
      </c>
      <c r="G8" s="48"/>
      <c r="H8" s="49">
        <f>F8/$F$12</f>
        <v>13.720667701940339</v>
      </c>
      <c r="I8" s="48"/>
      <c r="J8" s="13">
        <v>-3.17</v>
      </c>
      <c r="K8" s="48"/>
      <c r="L8" s="48"/>
      <c r="M8" s="48"/>
    </row>
    <row r="9" spans="1:13" ht="21.75" customHeight="1" x14ac:dyDescent="0.2">
      <c r="A9" s="103" t="s">
        <v>203</v>
      </c>
      <c r="B9" s="103"/>
      <c r="C9" s="48"/>
      <c r="D9" s="76" t="s">
        <v>120</v>
      </c>
      <c r="E9" s="48"/>
      <c r="F9" s="54">
        <f>'درآمد اوراق سپرده کالایی'!R10</f>
        <v>3040350039409</v>
      </c>
      <c r="G9" s="48"/>
      <c r="H9" s="51">
        <f>F9/$F$12</f>
        <v>-11.855189936864962</v>
      </c>
      <c r="I9" s="48"/>
      <c r="J9" s="15">
        <v>0</v>
      </c>
      <c r="K9" s="48"/>
      <c r="L9" s="48"/>
      <c r="M9" s="48"/>
    </row>
    <row r="10" spans="1:13" ht="21.75" customHeight="1" x14ac:dyDescent="0.2">
      <c r="A10" s="103" t="s">
        <v>121</v>
      </c>
      <c r="B10" s="103"/>
      <c r="C10" s="48"/>
      <c r="D10" s="76" t="s">
        <v>205</v>
      </c>
      <c r="E10" s="48"/>
      <c r="F10" s="54">
        <f>'درآمد سپرده بانکی'!H17</f>
        <v>188236712175</v>
      </c>
      <c r="G10" s="48"/>
      <c r="H10" s="51">
        <f>F10/$F$12</f>
        <v>-0.73398850362617907</v>
      </c>
      <c r="I10" s="48"/>
      <c r="J10" s="15">
        <v>0.04</v>
      </c>
      <c r="K10" s="48"/>
      <c r="L10" s="48"/>
      <c r="M10" s="48"/>
    </row>
    <row r="11" spans="1:13" ht="21.75" customHeight="1" x14ac:dyDescent="0.2">
      <c r="A11" s="104" t="s">
        <v>122</v>
      </c>
      <c r="B11" s="104"/>
      <c r="C11" s="48"/>
      <c r="D11" s="76" t="s">
        <v>206</v>
      </c>
      <c r="E11" s="48"/>
      <c r="F11" s="55">
        <f>'سایر درآمدها'!F11</f>
        <v>33721381383</v>
      </c>
      <c r="G11" s="48"/>
      <c r="H11" s="52">
        <f>F11/$F$12</f>
        <v>-0.13148926144919723</v>
      </c>
      <c r="I11" s="48"/>
      <c r="J11" s="17">
        <v>0.06</v>
      </c>
      <c r="K11" s="48"/>
      <c r="L11" s="48"/>
      <c r="M11" s="48"/>
    </row>
    <row r="12" spans="1:13" ht="21.75" customHeight="1" x14ac:dyDescent="0.2">
      <c r="A12" s="87" t="s">
        <v>96</v>
      </c>
      <c r="B12" s="87"/>
      <c r="C12" s="48"/>
      <c r="D12" s="18"/>
      <c r="E12" s="48"/>
      <c r="F12" s="56">
        <f>SUM(F8:F11)</f>
        <v>-256457303139</v>
      </c>
      <c r="G12" s="48"/>
      <c r="H12" s="50">
        <f>SUM(H8:H11)</f>
        <v>1.0000000000000013</v>
      </c>
      <c r="I12" s="48"/>
      <c r="J12" s="19">
        <f>SUM(J8:J11)</f>
        <v>-3.07</v>
      </c>
      <c r="K12" s="48"/>
      <c r="L12" s="48"/>
      <c r="M12" s="48"/>
    </row>
    <row r="13" spans="1:13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</row>
    <row r="18" spans="1:1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1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1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honeticPr fontId="8" type="noConversion"/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14"/>
  <sheetViews>
    <sheetView rightToLeft="1" workbookViewId="0">
      <selection sqref="A1:W1"/>
    </sheetView>
  </sheetViews>
  <sheetFormatPr defaultRowHeight="18.75" x14ac:dyDescent="0.45"/>
  <cols>
    <col min="1" max="1" width="5.5703125" style="8" bestFit="1" customWidth="1"/>
    <col min="2" max="2" width="23.85546875" style="8" customWidth="1"/>
    <col min="3" max="3" width="1.28515625" style="8" customWidth="1"/>
    <col min="4" max="4" width="16.85546875" style="8" bestFit="1" customWidth="1"/>
    <col min="5" max="5" width="1.28515625" style="8" customWidth="1"/>
    <col min="6" max="6" width="18.7109375" style="8" bestFit="1" customWidth="1"/>
    <col min="7" max="7" width="1.28515625" style="8" customWidth="1"/>
    <col min="8" max="8" width="17" style="8" bestFit="1" customWidth="1"/>
    <col min="9" max="9" width="1.28515625" style="8" customWidth="1"/>
    <col min="10" max="10" width="18.5703125" style="8" bestFit="1" customWidth="1"/>
    <col min="11" max="11" width="1.28515625" style="8" customWidth="1"/>
    <col min="12" max="12" width="17.28515625" style="8" bestFit="1" customWidth="1"/>
    <col min="13" max="13" width="1.28515625" style="8" customWidth="1"/>
    <col min="14" max="14" width="18.7109375" style="8" bestFit="1" customWidth="1"/>
    <col min="15" max="16" width="1.28515625" style="8" customWidth="1"/>
    <col min="17" max="17" width="18.28515625" style="8" bestFit="1" customWidth="1"/>
    <col min="18" max="18" width="1.28515625" style="8" customWidth="1"/>
    <col min="19" max="19" width="18.42578125" style="8" bestFit="1" customWidth="1"/>
    <col min="20" max="20" width="1.28515625" style="8" customWidth="1"/>
    <col min="21" max="21" width="18.7109375" style="8" bestFit="1" customWidth="1"/>
    <col min="22" max="22" width="1.28515625" style="8" customWidth="1"/>
    <col min="23" max="23" width="17.28515625" style="8" bestFit="1" customWidth="1"/>
    <col min="24" max="24" width="0.28515625" style="8" customWidth="1"/>
    <col min="25" max="25" width="9.140625" style="8"/>
  </cols>
  <sheetData>
    <row r="1" spans="1:23" ht="21" x14ac:dyDescent="0.4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3" ht="21" x14ac:dyDescent="0.45">
      <c r="A2" s="92" t="s">
        <v>111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3" ht="21" x14ac:dyDescent="0.4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5" spans="1:23" ht="21" x14ac:dyDescent="0.45">
      <c r="A5" s="9" t="s">
        <v>123</v>
      </c>
      <c r="B5" s="93" t="s">
        <v>124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</row>
    <row r="6" spans="1:23" ht="21" x14ac:dyDescent="0.45">
      <c r="A6" s="20"/>
      <c r="B6" s="20"/>
      <c r="C6" s="20"/>
      <c r="D6" s="89" t="s">
        <v>125</v>
      </c>
      <c r="E6" s="89"/>
      <c r="F6" s="89"/>
      <c r="G6" s="89"/>
      <c r="H6" s="89"/>
      <c r="I6" s="89"/>
      <c r="J6" s="89"/>
      <c r="K6" s="89"/>
      <c r="L6" s="89"/>
      <c r="M6" s="20"/>
      <c r="N6" s="89" t="s">
        <v>126</v>
      </c>
      <c r="O6" s="89"/>
      <c r="P6" s="89"/>
      <c r="Q6" s="89"/>
      <c r="R6" s="89"/>
      <c r="S6" s="89"/>
      <c r="T6" s="89"/>
      <c r="U6" s="89"/>
      <c r="V6" s="89"/>
      <c r="W6" s="89"/>
    </row>
    <row r="7" spans="1:23" ht="21" x14ac:dyDescent="0.45">
      <c r="A7" s="20"/>
      <c r="B7" s="20"/>
      <c r="C7" s="20"/>
      <c r="D7" s="21"/>
      <c r="E7" s="21"/>
      <c r="F7" s="21"/>
      <c r="G7" s="21"/>
      <c r="H7" s="21"/>
      <c r="I7" s="21"/>
      <c r="J7" s="88" t="s">
        <v>96</v>
      </c>
      <c r="K7" s="88"/>
      <c r="L7" s="88"/>
      <c r="M7" s="20"/>
      <c r="N7" s="21"/>
      <c r="O7" s="21"/>
      <c r="P7" s="21"/>
      <c r="Q7" s="21"/>
      <c r="R7" s="21"/>
      <c r="S7" s="21"/>
      <c r="T7" s="21"/>
      <c r="U7" s="88" t="s">
        <v>96</v>
      </c>
      <c r="V7" s="88"/>
      <c r="W7" s="88"/>
    </row>
    <row r="8" spans="1:23" ht="21" x14ac:dyDescent="0.45">
      <c r="A8" s="89" t="s">
        <v>127</v>
      </c>
      <c r="B8" s="89"/>
      <c r="C8" s="20"/>
      <c r="D8" s="2" t="s">
        <v>128</v>
      </c>
      <c r="E8" s="20"/>
      <c r="F8" s="2" t="s">
        <v>129</v>
      </c>
      <c r="G8" s="20"/>
      <c r="H8" s="2" t="s">
        <v>130</v>
      </c>
      <c r="I8" s="20"/>
      <c r="J8" s="3" t="s">
        <v>108</v>
      </c>
      <c r="K8" s="21"/>
      <c r="L8" s="3" t="s">
        <v>116</v>
      </c>
      <c r="M8" s="20"/>
      <c r="N8" s="2" t="s">
        <v>128</v>
      </c>
      <c r="O8" s="20"/>
      <c r="P8" s="89" t="s">
        <v>129</v>
      </c>
      <c r="Q8" s="89"/>
      <c r="R8" s="20"/>
      <c r="S8" s="2" t="s">
        <v>130</v>
      </c>
      <c r="T8" s="20"/>
      <c r="U8" s="3" t="s">
        <v>108</v>
      </c>
      <c r="V8" s="21"/>
      <c r="W8" s="3" t="s">
        <v>116</v>
      </c>
    </row>
    <row r="9" spans="1:23" x14ac:dyDescent="0.45">
      <c r="A9" s="90" t="s">
        <v>51</v>
      </c>
      <c r="B9" s="90"/>
      <c r="C9" s="20"/>
      <c r="D9" s="28">
        <v>0</v>
      </c>
      <c r="E9" s="27"/>
      <c r="F9" s="28">
        <v>127309637010</v>
      </c>
      <c r="G9" s="27"/>
      <c r="H9" s="28">
        <v>-46841379946</v>
      </c>
      <c r="I9" s="27"/>
      <c r="J9" s="28">
        <v>80468257064</v>
      </c>
      <c r="K9" s="20"/>
      <c r="L9" s="44">
        <f>J9/درآمد!$F$12</f>
        <v>-0.31376863157757751</v>
      </c>
      <c r="M9" s="37"/>
      <c r="N9" s="28">
        <v>0</v>
      </c>
      <c r="O9" s="29"/>
      <c r="P9" s="91">
        <v>-529178912911</v>
      </c>
      <c r="Q9" s="91"/>
      <c r="R9" s="29"/>
      <c r="S9" s="28">
        <v>-37609517876</v>
      </c>
      <c r="T9" s="27"/>
      <c r="U9" s="28">
        <f>N9+P9+S9</f>
        <v>-566788430787</v>
      </c>
      <c r="V9" s="20"/>
      <c r="W9" s="44">
        <v>2.2100397903928188</v>
      </c>
    </row>
    <row r="10" spans="1:23" x14ac:dyDescent="0.45">
      <c r="A10" s="83" t="s">
        <v>64</v>
      </c>
      <c r="B10" s="83"/>
      <c r="C10" s="20"/>
      <c r="D10" s="29">
        <v>0</v>
      </c>
      <c r="E10" s="27"/>
      <c r="F10" s="29">
        <v>0</v>
      </c>
      <c r="G10" s="27"/>
      <c r="H10" s="29">
        <v>-27656360348</v>
      </c>
      <c r="I10" s="27"/>
      <c r="J10" s="29">
        <v>-27656360348</v>
      </c>
      <c r="K10" s="20"/>
      <c r="L10" s="45">
        <f>J10/درآمد!$F$12</f>
        <v>0.10784001862879389</v>
      </c>
      <c r="M10" s="37"/>
      <c r="N10" s="29">
        <v>0</v>
      </c>
      <c r="O10" s="29"/>
      <c r="P10" s="84">
        <v>0</v>
      </c>
      <c r="Q10" s="84"/>
      <c r="R10" s="29"/>
      <c r="S10" s="29">
        <v>-59311450560</v>
      </c>
      <c r="T10" s="27"/>
      <c r="U10" s="58">
        <f t="shared" ref="U10:U71" si="0">N10+P10+S10</f>
        <v>-59311450560</v>
      </c>
      <c r="V10" s="20"/>
      <c r="W10" s="45">
        <v>0.23126912732059057</v>
      </c>
    </row>
    <row r="11" spans="1:23" x14ac:dyDescent="0.45">
      <c r="A11" s="83" t="s">
        <v>19</v>
      </c>
      <c r="B11" s="83"/>
      <c r="C11" s="20"/>
      <c r="D11" s="29">
        <v>0</v>
      </c>
      <c r="E11" s="27"/>
      <c r="F11" s="29">
        <v>35243840299</v>
      </c>
      <c r="G11" s="27"/>
      <c r="H11" s="29">
        <v>-4185789300</v>
      </c>
      <c r="I11" s="27"/>
      <c r="J11" s="29">
        <v>31058050999</v>
      </c>
      <c r="K11" s="20"/>
      <c r="L11" s="45">
        <f>J11/درآمد!$F$12</f>
        <v>-0.121104178429914</v>
      </c>
      <c r="M11" s="37"/>
      <c r="N11" s="29">
        <v>0</v>
      </c>
      <c r="O11" s="29"/>
      <c r="P11" s="84">
        <v>-22490372462</v>
      </c>
      <c r="Q11" s="84"/>
      <c r="R11" s="29"/>
      <c r="S11" s="29">
        <v>-3742860300</v>
      </c>
      <c r="T11" s="27"/>
      <c r="U11" s="58">
        <f t="shared" si="0"/>
        <v>-26233232762</v>
      </c>
      <c r="V11" s="20"/>
      <c r="W11" s="45">
        <v>0.10228947008349253</v>
      </c>
    </row>
    <row r="12" spans="1:23" x14ac:dyDescent="0.45">
      <c r="A12" s="83" t="s">
        <v>54</v>
      </c>
      <c r="B12" s="83"/>
      <c r="C12" s="20"/>
      <c r="D12" s="29">
        <v>0</v>
      </c>
      <c r="E12" s="27"/>
      <c r="F12" s="29">
        <v>3738134859</v>
      </c>
      <c r="G12" s="27"/>
      <c r="H12" s="29">
        <v>-2001866207</v>
      </c>
      <c r="I12" s="27"/>
      <c r="J12" s="29">
        <v>1736268652</v>
      </c>
      <c r="K12" s="20"/>
      <c r="L12" s="45">
        <f>J12/درآمد!$F$12</f>
        <v>-6.7702055303098209E-3</v>
      </c>
      <c r="M12" s="37"/>
      <c r="N12" s="29">
        <v>0</v>
      </c>
      <c r="O12" s="29"/>
      <c r="P12" s="84">
        <v>624632529</v>
      </c>
      <c r="Q12" s="84"/>
      <c r="R12" s="29"/>
      <c r="S12" s="29">
        <v>319633275827</v>
      </c>
      <c r="T12" s="27"/>
      <c r="U12" s="58">
        <f t="shared" si="0"/>
        <v>320257908356</v>
      </c>
      <c r="V12" s="20"/>
      <c r="W12" s="45">
        <v>-1.24875999969153</v>
      </c>
    </row>
    <row r="13" spans="1:23" x14ac:dyDescent="0.45">
      <c r="A13" s="83" t="s">
        <v>50</v>
      </c>
      <c r="B13" s="83"/>
      <c r="C13" s="20"/>
      <c r="D13" s="29">
        <v>0</v>
      </c>
      <c r="E13" s="27"/>
      <c r="F13" s="29">
        <v>-23978385242</v>
      </c>
      <c r="G13" s="27"/>
      <c r="H13" s="29">
        <v>-117771801170</v>
      </c>
      <c r="I13" s="27"/>
      <c r="J13" s="29">
        <v>-141750186412</v>
      </c>
      <c r="K13" s="20"/>
      <c r="L13" s="45">
        <f>J13/درآمد!$F$12</f>
        <v>0.55272431191078741</v>
      </c>
      <c r="M13" s="37"/>
      <c r="N13" s="29">
        <v>0</v>
      </c>
      <c r="O13" s="29"/>
      <c r="P13" s="84">
        <v>-543694402506</v>
      </c>
      <c r="Q13" s="84"/>
      <c r="R13" s="29"/>
      <c r="S13" s="29">
        <v>-40826201364</v>
      </c>
      <c r="T13" s="27"/>
      <c r="U13" s="58">
        <f t="shared" si="0"/>
        <v>-584520603870</v>
      </c>
      <c r="V13" s="20"/>
      <c r="W13" s="45">
        <v>2.2791816534847449</v>
      </c>
    </row>
    <row r="14" spans="1:23" x14ac:dyDescent="0.45">
      <c r="A14" s="83" t="s">
        <v>56</v>
      </c>
      <c r="B14" s="83"/>
      <c r="C14" s="20"/>
      <c r="D14" s="29">
        <v>0</v>
      </c>
      <c r="E14" s="27"/>
      <c r="F14" s="29">
        <v>19484232293</v>
      </c>
      <c r="G14" s="27"/>
      <c r="H14" s="29">
        <v>-23477679731</v>
      </c>
      <c r="I14" s="27"/>
      <c r="J14" s="29">
        <v>-3993447438</v>
      </c>
      <c r="K14" s="20"/>
      <c r="L14" s="45">
        <f>J14/درآمد!$F$12</f>
        <v>1.5571587898339356E-2</v>
      </c>
      <c r="M14" s="37"/>
      <c r="N14" s="29">
        <v>0</v>
      </c>
      <c r="O14" s="29"/>
      <c r="P14" s="84">
        <v>-10251060551</v>
      </c>
      <c r="Q14" s="84"/>
      <c r="R14" s="29"/>
      <c r="S14" s="29">
        <v>-95760951311</v>
      </c>
      <c r="T14" s="27"/>
      <c r="U14" s="58">
        <f t="shared" si="0"/>
        <v>-106012011862</v>
      </c>
      <c r="V14" s="20"/>
      <c r="W14" s="45">
        <v>0.41336546716258282</v>
      </c>
    </row>
    <row r="15" spans="1:23" x14ac:dyDescent="0.45">
      <c r="A15" s="83" t="s">
        <v>82</v>
      </c>
      <c r="B15" s="83"/>
      <c r="C15" s="20"/>
      <c r="D15" s="29">
        <v>0</v>
      </c>
      <c r="E15" s="27"/>
      <c r="F15" s="29">
        <v>4421434858</v>
      </c>
      <c r="G15" s="27"/>
      <c r="H15" s="29">
        <v>89910701978</v>
      </c>
      <c r="I15" s="27"/>
      <c r="J15" s="29">
        <v>94332136836</v>
      </c>
      <c r="K15" s="20"/>
      <c r="L15" s="45">
        <f>J15/درآمد!$F$12</f>
        <v>-0.36782784378291589</v>
      </c>
      <c r="M15" s="37"/>
      <c r="N15" s="29">
        <v>0</v>
      </c>
      <c r="O15" s="29"/>
      <c r="P15" s="84">
        <v>300671832266</v>
      </c>
      <c r="Q15" s="84"/>
      <c r="R15" s="29"/>
      <c r="S15" s="29">
        <v>1362704083068</v>
      </c>
      <c r="T15" s="27"/>
      <c r="U15" s="58">
        <f t="shared" si="0"/>
        <v>1663375915334</v>
      </c>
      <c r="V15" s="20"/>
      <c r="W15" s="45">
        <v>-6.4858891953119464</v>
      </c>
    </row>
    <row r="16" spans="1:23" x14ac:dyDescent="0.45">
      <c r="A16" s="83" t="s">
        <v>22</v>
      </c>
      <c r="B16" s="83"/>
      <c r="C16" s="20"/>
      <c r="D16" s="29">
        <v>0</v>
      </c>
      <c r="E16" s="27"/>
      <c r="F16" s="29">
        <v>81961501172</v>
      </c>
      <c r="G16" s="27"/>
      <c r="H16" s="29">
        <v>-17479824762</v>
      </c>
      <c r="I16" s="27"/>
      <c r="J16" s="29">
        <v>64481676410</v>
      </c>
      <c r="K16" s="20"/>
      <c r="L16" s="45">
        <f>J16/درآمد!$F$12</f>
        <v>-0.25143240461766414</v>
      </c>
      <c r="M16" s="37"/>
      <c r="N16" s="29">
        <v>0</v>
      </c>
      <c r="O16" s="29"/>
      <c r="P16" s="84">
        <v>-15280958827</v>
      </c>
      <c r="Q16" s="84"/>
      <c r="R16" s="29"/>
      <c r="S16" s="29">
        <v>-13191347173</v>
      </c>
      <c r="T16" s="27"/>
      <c r="U16" s="58">
        <f t="shared" si="0"/>
        <v>-28472306000</v>
      </c>
      <c r="V16" s="20"/>
      <c r="W16" s="45">
        <v>0.1110201369087004</v>
      </c>
    </row>
    <row r="17" spans="1:23" x14ac:dyDescent="0.45">
      <c r="A17" s="83" t="s">
        <v>27</v>
      </c>
      <c r="B17" s="83"/>
      <c r="C17" s="20"/>
      <c r="D17" s="29">
        <v>0</v>
      </c>
      <c r="E17" s="27"/>
      <c r="F17" s="29">
        <v>16081496495</v>
      </c>
      <c r="G17" s="27"/>
      <c r="H17" s="29">
        <v>-24835498594</v>
      </c>
      <c r="I17" s="27"/>
      <c r="J17" s="29">
        <v>-8754002099</v>
      </c>
      <c r="K17" s="20"/>
      <c r="L17" s="45">
        <f>J17/درآمد!$F$12</f>
        <v>3.4134345139921113E-2</v>
      </c>
      <c r="M17" s="37"/>
      <c r="N17" s="29">
        <v>0</v>
      </c>
      <c r="O17" s="29"/>
      <c r="P17" s="84">
        <v>-20748129960</v>
      </c>
      <c r="Q17" s="84"/>
      <c r="R17" s="29"/>
      <c r="S17" s="29">
        <v>105420746017</v>
      </c>
      <c r="T17" s="27"/>
      <c r="U17" s="58">
        <f t="shared" si="0"/>
        <v>84672616057</v>
      </c>
      <c r="V17" s="20"/>
      <c r="W17" s="45">
        <v>-0.33015820450461453</v>
      </c>
    </row>
    <row r="18" spans="1:23" x14ac:dyDescent="0.45">
      <c r="A18" s="83" t="s">
        <v>69</v>
      </c>
      <c r="B18" s="83"/>
      <c r="C18" s="20"/>
      <c r="D18" s="29">
        <v>0</v>
      </c>
      <c r="E18" s="27"/>
      <c r="F18" s="29">
        <v>0</v>
      </c>
      <c r="G18" s="27"/>
      <c r="H18" s="29">
        <v>23632056295</v>
      </c>
      <c r="I18" s="27"/>
      <c r="J18" s="29">
        <v>23632056295</v>
      </c>
      <c r="K18" s="20"/>
      <c r="L18" s="45">
        <f>J18/درآمد!$F$12</f>
        <v>-9.2148112008303432E-2</v>
      </c>
      <c r="M18" s="37"/>
      <c r="N18" s="29">
        <v>0</v>
      </c>
      <c r="O18" s="29"/>
      <c r="P18" s="84">
        <v>0</v>
      </c>
      <c r="Q18" s="84"/>
      <c r="R18" s="29"/>
      <c r="S18" s="29">
        <v>33968332828</v>
      </c>
      <c r="T18" s="27"/>
      <c r="U18" s="58">
        <f t="shared" si="0"/>
        <v>33968332828</v>
      </c>
      <c r="V18" s="20"/>
      <c r="W18" s="45">
        <v>-0.13245042256587372</v>
      </c>
    </row>
    <row r="19" spans="1:23" x14ac:dyDescent="0.45">
      <c r="A19" s="83" t="s">
        <v>71</v>
      </c>
      <c r="B19" s="83"/>
      <c r="C19" s="20"/>
      <c r="D19" s="29">
        <v>0</v>
      </c>
      <c r="E19" s="27"/>
      <c r="F19" s="29">
        <v>61390940436</v>
      </c>
      <c r="G19" s="27"/>
      <c r="H19" s="29">
        <v>-84238319335</v>
      </c>
      <c r="I19" s="27"/>
      <c r="J19" s="29">
        <v>-22847378899</v>
      </c>
      <c r="K19" s="20"/>
      <c r="L19" s="45">
        <f>J19/درآمد!$F$12</f>
        <v>8.9088431560932033E-2</v>
      </c>
      <c r="M19" s="37"/>
      <c r="N19" s="29">
        <v>0</v>
      </c>
      <c r="O19" s="29"/>
      <c r="P19" s="84">
        <v>-114348944367</v>
      </c>
      <c r="Q19" s="84"/>
      <c r="R19" s="29"/>
      <c r="S19" s="29">
        <v>-81317500170</v>
      </c>
      <c r="T19" s="27"/>
      <c r="U19" s="58">
        <f t="shared" si="0"/>
        <v>-195666444537</v>
      </c>
      <c r="V19" s="20"/>
      <c r="W19" s="45">
        <v>0.76294893223388272</v>
      </c>
    </row>
    <row r="20" spans="1:23" x14ac:dyDescent="0.45">
      <c r="A20" s="83" t="s">
        <v>20</v>
      </c>
      <c r="B20" s="83"/>
      <c r="C20" s="20"/>
      <c r="D20" s="29">
        <v>0</v>
      </c>
      <c r="E20" s="27"/>
      <c r="F20" s="29">
        <v>0</v>
      </c>
      <c r="G20" s="27"/>
      <c r="H20" s="29">
        <v>-4046841575</v>
      </c>
      <c r="I20" s="27"/>
      <c r="J20" s="29">
        <v>-4046841575</v>
      </c>
      <c r="K20" s="20"/>
      <c r="L20" s="45">
        <f>J20/درآمد!$F$12</f>
        <v>1.5779786831832236E-2</v>
      </c>
      <c r="M20" s="37"/>
      <c r="N20" s="29">
        <v>0</v>
      </c>
      <c r="O20" s="29"/>
      <c r="P20" s="84">
        <v>0</v>
      </c>
      <c r="Q20" s="84"/>
      <c r="R20" s="29"/>
      <c r="S20" s="29">
        <v>-8559349778</v>
      </c>
      <c r="T20" s="27"/>
      <c r="U20" s="58">
        <f t="shared" si="0"/>
        <v>-8559349778</v>
      </c>
      <c r="V20" s="20"/>
      <c r="W20" s="45">
        <v>3.3374893631833484E-2</v>
      </c>
    </row>
    <row r="21" spans="1:23" x14ac:dyDescent="0.45">
      <c r="A21" s="83" t="s">
        <v>28</v>
      </c>
      <c r="B21" s="83"/>
      <c r="C21" s="20"/>
      <c r="D21" s="29">
        <v>0</v>
      </c>
      <c r="E21" s="27"/>
      <c r="F21" s="29">
        <v>0</v>
      </c>
      <c r="G21" s="27"/>
      <c r="H21" s="29">
        <v>48315232340</v>
      </c>
      <c r="I21" s="27"/>
      <c r="J21" s="29">
        <v>48315232340</v>
      </c>
      <c r="K21" s="20"/>
      <c r="L21" s="45">
        <f>J21/درآمد!$F$12</f>
        <v>-0.18839483901853682</v>
      </c>
      <c r="M21" s="37"/>
      <c r="N21" s="29">
        <v>0</v>
      </c>
      <c r="O21" s="29"/>
      <c r="P21" s="84">
        <v>0</v>
      </c>
      <c r="Q21" s="84"/>
      <c r="R21" s="29"/>
      <c r="S21" s="29">
        <v>159551248892</v>
      </c>
      <c r="T21" s="27"/>
      <c r="U21" s="58">
        <f t="shared" si="0"/>
        <v>159551248892</v>
      </c>
      <c r="V21" s="20"/>
      <c r="W21" s="45">
        <v>-0.62212739270026007</v>
      </c>
    </row>
    <row r="22" spans="1:23" x14ac:dyDescent="0.45">
      <c r="A22" s="83" t="s">
        <v>35</v>
      </c>
      <c r="B22" s="83"/>
      <c r="C22" s="20"/>
      <c r="D22" s="29">
        <v>0</v>
      </c>
      <c r="E22" s="27"/>
      <c r="F22" s="29">
        <v>34816769759</v>
      </c>
      <c r="G22" s="27"/>
      <c r="H22" s="29">
        <v>0</v>
      </c>
      <c r="I22" s="27"/>
      <c r="J22" s="29">
        <v>34816769759</v>
      </c>
      <c r="K22" s="20"/>
      <c r="L22" s="45">
        <f>J22/درآمد!$F$12</f>
        <v>-0.13576049242056207</v>
      </c>
      <c r="M22" s="37"/>
      <c r="N22" s="29">
        <v>0</v>
      </c>
      <c r="O22" s="29"/>
      <c r="P22" s="84">
        <v>49174421970</v>
      </c>
      <c r="Q22" s="84"/>
      <c r="R22" s="29"/>
      <c r="S22" s="29">
        <v>7971849542</v>
      </c>
      <c r="T22" s="27"/>
      <c r="U22" s="58">
        <f t="shared" si="0"/>
        <v>57146271512</v>
      </c>
      <c r="V22" s="20"/>
      <c r="W22" s="45">
        <v>-0.22282659111221989</v>
      </c>
    </row>
    <row r="23" spans="1:23" x14ac:dyDescent="0.45">
      <c r="A23" s="83" t="s">
        <v>45</v>
      </c>
      <c r="B23" s="83"/>
      <c r="C23" s="20"/>
      <c r="D23" s="29">
        <v>0</v>
      </c>
      <c r="E23" s="27"/>
      <c r="F23" s="29">
        <v>19904936199</v>
      </c>
      <c r="G23" s="27"/>
      <c r="H23" s="29">
        <v>0</v>
      </c>
      <c r="I23" s="27"/>
      <c r="J23" s="29">
        <v>19904936199</v>
      </c>
      <c r="K23" s="20"/>
      <c r="L23" s="45">
        <f>J23/درآمد!$F$12</f>
        <v>-7.7615010200007883E-2</v>
      </c>
      <c r="M23" s="37"/>
      <c r="N23" s="29">
        <v>0</v>
      </c>
      <c r="O23" s="29"/>
      <c r="P23" s="84">
        <v>-109000441069</v>
      </c>
      <c r="Q23" s="84"/>
      <c r="R23" s="29"/>
      <c r="S23" s="29">
        <v>55243693726</v>
      </c>
      <c r="T23" s="27"/>
      <c r="U23" s="58">
        <f t="shared" si="0"/>
        <v>-53756747343</v>
      </c>
      <c r="V23" s="20"/>
      <c r="W23" s="45">
        <v>0.20961004878868175</v>
      </c>
    </row>
    <row r="24" spans="1:23" x14ac:dyDescent="0.45">
      <c r="A24" s="83" t="s">
        <v>52</v>
      </c>
      <c r="B24" s="83"/>
      <c r="C24" s="20"/>
      <c r="D24" s="29">
        <v>0</v>
      </c>
      <c r="E24" s="27"/>
      <c r="F24" s="29">
        <v>-89291068</v>
      </c>
      <c r="G24" s="27"/>
      <c r="H24" s="29">
        <v>0</v>
      </c>
      <c r="I24" s="27"/>
      <c r="J24" s="29">
        <v>-89291068</v>
      </c>
      <c r="K24" s="20"/>
      <c r="L24" s="45">
        <f>J24/درآمد!$F$12</f>
        <v>3.4817128195255249E-4</v>
      </c>
      <c r="M24" s="37"/>
      <c r="N24" s="29">
        <v>0</v>
      </c>
      <c r="O24" s="29"/>
      <c r="P24" s="84">
        <v>-34838789092</v>
      </c>
      <c r="Q24" s="84"/>
      <c r="R24" s="29"/>
      <c r="S24" s="29">
        <v>15273248917</v>
      </c>
      <c r="T24" s="27"/>
      <c r="U24" s="58">
        <f t="shared" si="0"/>
        <v>-19565540175</v>
      </c>
      <c r="V24" s="20"/>
      <c r="W24" s="45">
        <v>7.6290587384147179E-2</v>
      </c>
    </row>
    <row r="25" spans="1:23" x14ac:dyDescent="0.45">
      <c r="A25" s="83" t="s">
        <v>58</v>
      </c>
      <c r="B25" s="83"/>
      <c r="C25" s="20"/>
      <c r="D25" s="29">
        <v>160011848341</v>
      </c>
      <c r="E25" s="27"/>
      <c r="F25" s="29">
        <v>-183503802449</v>
      </c>
      <c r="G25" s="27"/>
      <c r="H25" s="29">
        <v>0</v>
      </c>
      <c r="I25" s="27"/>
      <c r="J25" s="29">
        <v>-23491954108</v>
      </c>
      <c r="K25" s="20"/>
      <c r="L25" s="45">
        <f>J25/درآمد!$F$12</f>
        <v>9.1601813715039143E-2</v>
      </c>
      <c r="M25" s="37"/>
      <c r="N25" s="29">
        <v>185000000000</v>
      </c>
      <c r="O25" s="29"/>
      <c r="P25" s="84">
        <v>-426047973965</v>
      </c>
      <c r="Q25" s="84"/>
      <c r="R25" s="29"/>
      <c r="S25" s="29">
        <v>-6807457120</v>
      </c>
      <c r="T25" s="27"/>
      <c r="U25" s="58">
        <f t="shared" si="0"/>
        <v>-247855431085</v>
      </c>
      <c r="V25" s="20"/>
      <c r="W25" s="45">
        <v>0.96644591739852947</v>
      </c>
    </row>
    <row r="26" spans="1:23" x14ac:dyDescent="0.45">
      <c r="A26" s="83" t="s">
        <v>131</v>
      </c>
      <c r="B26" s="83"/>
      <c r="C26" s="20"/>
      <c r="D26" s="29">
        <v>0</v>
      </c>
      <c r="E26" s="27"/>
      <c r="F26" s="29">
        <v>0</v>
      </c>
      <c r="G26" s="27"/>
      <c r="H26" s="29">
        <v>0</v>
      </c>
      <c r="I26" s="27"/>
      <c r="J26" s="29">
        <v>0</v>
      </c>
      <c r="K26" s="20"/>
      <c r="L26" s="45">
        <f>J26/درآمد!$F$12</f>
        <v>0</v>
      </c>
      <c r="M26" s="37"/>
      <c r="N26" s="29">
        <v>0</v>
      </c>
      <c r="O26" s="29"/>
      <c r="P26" s="84">
        <v>0</v>
      </c>
      <c r="Q26" s="84"/>
      <c r="R26" s="29"/>
      <c r="S26" s="29">
        <v>-53209811650</v>
      </c>
      <c r="T26" s="27"/>
      <c r="U26" s="58">
        <f t="shared" si="0"/>
        <v>-53209811650</v>
      </c>
      <c r="V26" s="20"/>
      <c r="W26" s="45">
        <v>0.2074774194358954</v>
      </c>
    </row>
    <row r="27" spans="1:23" x14ac:dyDescent="0.45">
      <c r="A27" s="83" t="s">
        <v>132</v>
      </c>
      <c r="B27" s="83"/>
      <c r="C27" s="20"/>
      <c r="D27" s="29">
        <v>0</v>
      </c>
      <c r="E27" s="27"/>
      <c r="F27" s="29">
        <v>0</v>
      </c>
      <c r="G27" s="27"/>
      <c r="H27" s="29">
        <v>0</v>
      </c>
      <c r="I27" s="27"/>
      <c r="J27" s="29">
        <v>0</v>
      </c>
      <c r="K27" s="20"/>
      <c r="L27" s="45">
        <f>J27/درآمد!$F$12</f>
        <v>0</v>
      </c>
      <c r="M27" s="37"/>
      <c r="N27" s="29">
        <v>0</v>
      </c>
      <c r="O27" s="29"/>
      <c r="P27" s="84">
        <v>0</v>
      </c>
      <c r="Q27" s="84"/>
      <c r="R27" s="29"/>
      <c r="S27" s="29">
        <v>481265</v>
      </c>
      <c r="T27" s="27"/>
      <c r="U27" s="58">
        <f t="shared" si="0"/>
        <v>481265</v>
      </c>
      <c r="V27" s="20"/>
      <c r="W27" s="45">
        <v>-1.876564061560932E-6</v>
      </c>
    </row>
    <row r="28" spans="1:23" x14ac:dyDescent="0.45">
      <c r="A28" s="83" t="s">
        <v>133</v>
      </c>
      <c r="B28" s="83"/>
      <c r="C28" s="20"/>
      <c r="D28" s="29">
        <v>0</v>
      </c>
      <c r="E28" s="27"/>
      <c r="F28" s="29">
        <v>0</v>
      </c>
      <c r="G28" s="27"/>
      <c r="H28" s="29">
        <v>0</v>
      </c>
      <c r="I28" s="27"/>
      <c r="J28" s="29">
        <v>0</v>
      </c>
      <c r="K28" s="20"/>
      <c r="L28" s="45">
        <f>J28/درآمد!$F$12</f>
        <v>0</v>
      </c>
      <c r="M28" s="37"/>
      <c r="N28" s="29">
        <v>0</v>
      </c>
      <c r="O28" s="29"/>
      <c r="P28" s="84">
        <v>0</v>
      </c>
      <c r="Q28" s="84"/>
      <c r="R28" s="29"/>
      <c r="S28" s="29">
        <v>2733221410</v>
      </c>
      <c r="T28" s="27"/>
      <c r="U28" s="58">
        <f t="shared" si="0"/>
        <v>2733221410</v>
      </c>
      <c r="V28" s="20"/>
      <c r="W28" s="45">
        <v>-1.0657465367925981E-2</v>
      </c>
    </row>
    <row r="29" spans="1:23" x14ac:dyDescent="0.45">
      <c r="A29" s="83" t="s">
        <v>94</v>
      </c>
      <c r="B29" s="83"/>
      <c r="C29" s="20"/>
      <c r="D29" s="29">
        <v>0</v>
      </c>
      <c r="E29" s="27"/>
      <c r="F29" s="29">
        <v>-1300058921</v>
      </c>
      <c r="G29" s="27"/>
      <c r="H29" s="29">
        <v>0</v>
      </c>
      <c r="I29" s="27"/>
      <c r="J29" s="29">
        <v>-1300058921</v>
      </c>
      <c r="K29" s="20"/>
      <c r="L29" s="45">
        <f>J29/درآمد!$F$12</f>
        <v>5.0692996654315096E-3</v>
      </c>
      <c r="M29" s="37"/>
      <c r="N29" s="29">
        <v>0</v>
      </c>
      <c r="O29" s="29"/>
      <c r="P29" s="84">
        <v>-1300058921</v>
      </c>
      <c r="Q29" s="84"/>
      <c r="R29" s="29"/>
      <c r="S29" s="29">
        <v>11803374900</v>
      </c>
      <c r="T29" s="27"/>
      <c r="U29" s="58">
        <f t="shared" si="0"/>
        <v>10503315979</v>
      </c>
      <c r="V29" s="20"/>
      <c r="W29" s="45">
        <v>-4.0954869548814221E-2</v>
      </c>
    </row>
    <row r="30" spans="1:23" x14ac:dyDescent="0.45">
      <c r="A30" s="83" t="s">
        <v>134</v>
      </c>
      <c r="B30" s="83"/>
      <c r="C30" s="20"/>
      <c r="D30" s="29">
        <v>0</v>
      </c>
      <c r="E30" s="27"/>
      <c r="F30" s="29">
        <v>0</v>
      </c>
      <c r="G30" s="27"/>
      <c r="H30" s="29">
        <v>0</v>
      </c>
      <c r="I30" s="27"/>
      <c r="J30" s="29">
        <v>0</v>
      </c>
      <c r="K30" s="20"/>
      <c r="L30" s="45">
        <f>J30/درآمد!$F$12</f>
        <v>0</v>
      </c>
      <c r="M30" s="37"/>
      <c r="N30" s="29">
        <v>0</v>
      </c>
      <c r="O30" s="29"/>
      <c r="P30" s="84">
        <v>0</v>
      </c>
      <c r="Q30" s="84"/>
      <c r="R30" s="29"/>
      <c r="S30" s="29">
        <v>8938014100</v>
      </c>
      <c r="T30" s="27"/>
      <c r="U30" s="58">
        <f t="shared" si="0"/>
        <v>8938014100</v>
      </c>
      <c r="V30" s="20"/>
      <c r="W30" s="45">
        <v>-3.485139380961607E-2</v>
      </c>
    </row>
    <row r="31" spans="1:23" x14ac:dyDescent="0.45">
      <c r="A31" s="83" t="s">
        <v>34</v>
      </c>
      <c r="B31" s="83"/>
      <c r="C31" s="20"/>
      <c r="D31" s="29">
        <v>0</v>
      </c>
      <c r="E31" s="27"/>
      <c r="F31" s="29">
        <v>-120521114200</v>
      </c>
      <c r="G31" s="27"/>
      <c r="H31" s="29">
        <v>0</v>
      </c>
      <c r="I31" s="27"/>
      <c r="J31" s="29">
        <v>-120521114200</v>
      </c>
      <c r="K31" s="20"/>
      <c r="L31" s="45">
        <f>J31/درآمد!$F$12</f>
        <v>0.4699461186124908</v>
      </c>
      <c r="M31" s="37"/>
      <c r="N31" s="29">
        <v>0</v>
      </c>
      <c r="O31" s="29"/>
      <c r="P31" s="84">
        <v>4435811925</v>
      </c>
      <c r="Q31" s="84"/>
      <c r="R31" s="29"/>
      <c r="S31" s="29">
        <v>12324564322</v>
      </c>
      <c r="T31" s="27"/>
      <c r="U31" s="58">
        <f t="shared" si="0"/>
        <v>16760376247</v>
      </c>
      <c r="V31" s="20"/>
      <c r="W31" s="45">
        <v>-6.5352601422001791E-2</v>
      </c>
    </row>
    <row r="32" spans="1:23" x14ac:dyDescent="0.45">
      <c r="A32" s="83" t="s">
        <v>135</v>
      </c>
      <c r="B32" s="83"/>
      <c r="C32" s="20"/>
      <c r="D32" s="29">
        <v>0</v>
      </c>
      <c r="E32" s="27"/>
      <c r="F32" s="29">
        <v>0</v>
      </c>
      <c r="G32" s="27"/>
      <c r="H32" s="29">
        <v>0</v>
      </c>
      <c r="I32" s="27"/>
      <c r="J32" s="29">
        <v>0</v>
      </c>
      <c r="K32" s="20"/>
      <c r="L32" s="45">
        <f>J32/درآمد!$F$12</f>
        <v>0</v>
      </c>
      <c r="M32" s="37"/>
      <c r="N32" s="29">
        <v>0</v>
      </c>
      <c r="O32" s="29"/>
      <c r="P32" s="84">
        <v>0</v>
      </c>
      <c r="Q32" s="84"/>
      <c r="R32" s="29"/>
      <c r="S32" s="29">
        <v>14388730035</v>
      </c>
      <c r="T32" s="27"/>
      <c r="U32" s="58">
        <f t="shared" si="0"/>
        <v>14388730035</v>
      </c>
      <c r="V32" s="20"/>
      <c r="W32" s="45">
        <v>-5.6105001766559734E-2</v>
      </c>
    </row>
    <row r="33" spans="1:23" x14ac:dyDescent="0.45">
      <c r="A33" s="83" t="s">
        <v>136</v>
      </c>
      <c r="B33" s="83"/>
      <c r="C33" s="20"/>
      <c r="D33" s="29">
        <v>0</v>
      </c>
      <c r="E33" s="27"/>
      <c r="F33" s="29">
        <v>0</v>
      </c>
      <c r="G33" s="27"/>
      <c r="H33" s="29">
        <v>0</v>
      </c>
      <c r="I33" s="27"/>
      <c r="J33" s="29">
        <v>0</v>
      </c>
      <c r="K33" s="20"/>
      <c r="L33" s="45">
        <f>J33/درآمد!$F$12</f>
        <v>0</v>
      </c>
      <c r="M33" s="37"/>
      <c r="N33" s="29">
        <v>0</v>
      </c>
      <c r="O33" s="29"/>
      <c r="P33" s="84">
        <v>0</v>
      </c>
      <c r="Q33" s="84"/>
      <c r="R33" s="29"/>
      <c r="S33" s="29">
        <v>-31251571036</v>
      </c>
      <c r="T33" s="27"/>
      <c r="U33" s="58">
        <f t="shared" si="0"/>
        <v>-31251571036</v>
      </c>
      <c r="V33" s="20"/>
      <c r="W33" s="45">
        <v>0.12185713707308062</v>
      </c>
    </row>
    <row r="34" spans="1:23" x14ac:dyDescent="0.45">
      <c r="A34" s="83" t="s">
        <v>73</v>
      </c>
      <c r="B34" s="83"/>
      <c r="C34" s="20"/>
      <c r="D34" s="29">
        <v>0</v>
      </c>
      <c r="E34" s="27"/>
      <c r="F34" s="29">
        <v>4798621435</v>
      </c>
      <c r="G34" s="27"/>
      <c r="H34" s="29">
        <v>0</v>
      </c>
      <c r="I34" s="27"/>
      <c r="J34" s="29">
        <v>4798621435</v>
      </c>
      <c r="K34" s="20"/>
      <c r="L34" s="45">
        <f>J34/درآمد!$F$12</f>
        <v>-1.87111904253284E-2</v>
      </c>
      <c r="M34" s="37"/>
      <c r="N34" s="29">
        <v>0</v>
      </c>
      <c r="O34" s="29"/>
      <c r="P34" s="84">
        <v>-11832964428</v>
      </c>
      <c r="Q34" s="84"/>
      <c r="R34" s="29"/>
      <c r="S34" s="29">
        <v>-257083607</v>
      </c>
      <c r="T34" s="27"/>
      <c r="U34" s="58">
        <f t="shared" si="0"/>
        <v>-12090048035</v>
      </c>
      <c r="V34" s="20"/>
      <c r="W34" s="45">
        <v>4.7141906527643537E-2</v>
      </c>
    </row>
    <row r="35" spans="1:23" x14ac:dyDescent="0.45">
      <c r="A35" s="83" t="s">
        <v>48</v>
      </c>
      <c r="B35" s="83"/>
      <c r="C35" s="20"/>
      <c r="D35" s="29">
        <v>43197848177</v>
      </c>
      <c r="E35" s="27"/>
      <c r="F35" s="29">
        <v>-49117365000</v>
      </c>
      <c r="G35" s="27"/>
      <c r="H35" s="29">
        <v>0</v>
      </c>
      <c r="I35" s="27"/>
      <c r="J35" s="29">
        <v>-5919516823</v>
      </c>
      <c r="K35" s="20"/>
      <c r="L35" s="45">
        <f>J35/درآمد!$F$12</f>
        <v>2.3081880494514984E-2</v>
      </c>
      <c r="M35" s="37"/>
      <c r="N35" s="29">
        <v>49500000000</v>
      </c>
      <c r="O35" s="29"/>
      <c r="P35" s="84">
        <v>-99210796742</v>
      </c>
      <c r="Q35" s="84"/>
      <c r="R35" s="29"/>
      <c r="S35" s="29">
        <v>1010795</v>
      </c>
      <c r="T35" s="27"/>
      <c r="U35" s="58">
        <f t="shared" si="0"/>
        <v>-49709785947</v>
      </c>
      <c r="V35" s="20"/>
      <c r="W35" s="45">
        <v>0.19383000595519487</v>
      </c>
    </row>
    <row r="36" spans="1:23" x14ac:dyDescent="0.45">
      <c r="A36" s="83" t="s">
        <v>137</v>
      </c>
      <c r="B36" s="83"/>
      <c r="C36" s="20"/>
      <c r="D36" s="29">
        <v>0</v>
      </c>
      <c r="E36" s="27"/>
      <c r="F36" s="29">
        <v>0</v>
      </c>
      <c r="G36" s="27"/>
      <c r="H36" s="29">
        <v>0</v>
      </c>
      <c r="I36" s="27"/>
      <c r="J36" s="29">
        <v>0</v>
      </c>
      <c r="K36" s="20"/>
      <c r="L36" s="45">
        <f>J36/درآمد!$F$12</f>
        <v>0</v>
      </c>
      <c r="M36" s="37"/>
      <c r="N36" s="29">
        <v>0</v>
      </c>
      <c r="O36" s="29"/>
      <c r="P36" s="84">
        <v>0</v>
      </c>
      <c r="Q36" s="84"/>
      <c r="R36" s="29"/>
      <c r="S36" s="29">
        <v>-8505803836</v>
      </c>
      <c r="T36" s="27"/>
      <c r="U36" s="58">
        <f t="shared" si="0"/>
        <v>-8505803836</v>
      </c>
      <c r="V36" s="20"/>
      <c r="W36" s="45">
        <v>3.316610556205981E-2</v>
      </c>
    </row>
    <row r="37" spans="1:23" x14ac:dyDescent="0.45">
      <c r="A37" s="83" t="s">
        <v>138</v>
      </c>
      <c r="B37" s="83"/>
      <c r="C37" s="20"/>
      <c r="D37" s="29">
        <v>0</v>
      </c>
      <c r="E37" s="27"/>
      <c r="F37" s="29">
        <v>0</v>
      </c>
      <c r="G37" s="27"/>
      <c r="H37" s="29">
        <v>0</v>
      </c>
      <c r="I37" s="27"/>
      <c r="J37" s="29">
        <v>0</v>
      </c>
      <c r="K37" s="20"/>
      <c r="L37" s="45">
        <f>J37/درآمد!$F$12</f>
        <v>0</v>
      </c>
      <c r="M37" s="37"/>
      <c r="N37" s="29">
        <v>0</v>
      </c>
      <c r="O37" s="29"/>
      <c r="P37" s="84">
        <v>0</v>
      </c>
      <c r="Q37" s="84"/>
      <c r="R37" s="29"/>
      <c r="S37" s="29">
        <v>33090438640</v>
      </c>
      <c r="T37" s="27"/>
      <c r="U37" s="58">
        <f t="shared" si="0"/>
        <v>33090438640</v>
      </c>
      <c r="V37" s="20"/>
      <c r="W37" s="45">
        <v>-0.12902730913968646</v>
      </c>
    </row>
    <row r="38" spans="1:23" x14ac:dyDescent="0.45">
      <c r="A38" s="83" t="s">
        <v>31</v>
      </c>
      <c r="B38" s="83"/>
      <c r="C38" s="20"/>
      <c r="D38" s="29">
        <v>0</v>
      </c>
      <c r="E38" s="27"/>
      <c r="F38" s="29">
        <v>-104585258000</v>
      </c>
      <c r="G38" s="27"/>
      <c r="H38" s="29">
        <v>0</v>
      </c>
      <c r="I38" s="27"/>
      <c r="J38" s="29">
        <v>-104585258000</v>
      </c>
      <c r="K38" s="20"/>
      <c r="L38" s="45">
        <f>J38/درآمد!$F$12</f>
        <v>0.4078076807323936</v>
      </c>
      <c r="M38" s="37"/>
      <c r="N38" s="29">
        <v>0</v>
      </c>
      <c r="O38" s="29"/>
      <c r="P38" s="84">
        <v>-84171565943</v>
      </c>
      <c r="Q38" s="84"/>
      <c r="R38" s="29"/>
      <c r="S38" s="29">
        <v>1635510968</v>
      </c>
      <c r="T38" s="27"/>
      <c r="U38" s="58">
        <f t="shared" si="0"/>
        <v>-82536054975</v>
      </c>
      <c r="V38" s="20"/>
      <c r="W38" s="45">
        <v>0.32182725639533805</v>
      </c>
    </row>
    <row r="39" spans="1:23" x14ac:dyDescent="0.45">
      <c r="A39" s="83" t="s">
        <v>139</v>
      </c>
      <c r="B39" s="83"/>
      <c r="C39" s="20"/>
      <c r="D39" s="29">
        <v>0</v>
      </c>
      <c r="E39" s="27"/>
      <c r="F39" s="29">
        <v>0</v>
      </c>
      <c r="G39" s="27"/>
      <c r="H39" s="29">
        <v>0</v>
      </c>
      <c r="I39" s="27"/>
      <c r="J39" s="29">
        <v>0</v>
      </c>
      <c r="K39" s="20"/>
      <c r="L39" s="45">
        <f>J39/درآمد!$F$12</f>
        <v>0</v>
      </c>
      <c r="M39" s="37"/>
      <c r="N39" s="29">
        <v>18000000000</v>
      </c>
      <c r="O39" s="29"/>
      <c r="P39" s="84">
        <v>0</v>
      </c>
      <c r="Q39" s="84"/>
      <c r="R39" s="29"/>
      <c r="S39" s="29">
        <v>-47786553482</v>
      </c>
      <c r="T39" s="27"/>
      <c r="U39" s="58">
        <f t="shared" si="0"/>
        <v>-29786553482</v>
      </c>
      <c r="V39" s="20"/>
      <c r="W39" s="45">
        <v>0.11614469321908687</v>
      </c>
    </row>
    <row r="40" spans="1:23" x14ac:dyDescent="0.45">
      <c r="A40" s="83" t="s">
        <v>49</v>
      </c>
      <c r="B40" s="83"/>
      <c r="C40" s="20"/>
      <c r="D40" s="29">
        <v>0</v>
      </c>
      <c r="E40" s="27"/>
      <c r="F40" s="29">
        <v>71340989790</v>
      </c>
      <c r="G40" s="27"/>
      <c r="H40" s="29">
        <v>0</v>
      </c>
      <c r="I40" s="27"/>
      <c r="J40" s="29">
        <v>71340989790</v>
      </c>
      <c r="K40" s="20"/>
      <c r="L40" s="45">
        <f>J40/درآمد!$F$12</f>
        <v>-0.27817881930752875</v>
      </c>
      <c r="M40" s="37"/>
      <c r="N40" s="29">
        <v>0</v>
      </c>
      <c r="O40" s="29"/>
      <c r="P40" s="84">
        <v>111382240643</v>
      </c>
      <c r="Q40" s="84"/>
      <c r="R40" s="29"/>
      <c r="S40" s="29">
        <v>13639117192</v>
      </c>
      <c r="T40" s="27"/>
      <c r="U40" s="58">
        <f t="shared" si="0"/>
        <v>125021357835</v>
      </c>
      <c r="V40" s="20"/>
      <c r="W40" s="45">
        <v>-0.48748732411604884</v>
      </c>
    </row>
    <row r="41" spans="1:23" x14ac:dyDescent="0.45">
      <c r="A41" s="83" t="s">
        <v>141</v>
      </c>
      <c r="B41" s="83"/>
      <c r="C41" s="20"/>
      <c r="D41" s="29">
        <v>0</v>
      </c>
      <c r="E41" s="27"/>
      <c r="F41" s="29">
        <v>0</v>
      </c>
      <c r="G41" s="27"/>
      <c r="H41" s="29">
        <v>0</v>
      </c>
      <c r="I41" s="27"/>
      <c r="J41" s="29">
        <v>0</v>
      </c>
      <c r="K41" s="20"/>
      <c r="L41" s="45">
        <f>J41/درآمد!$F$12</f>
        <v>0</v>
      </c>
      <c r="M41" s="37"/>
      <c r="N41" s="29">
        <v>0</v>
      </c>
      <c r="O41" s="29"/>
      <c r="P41" s="84">
        <v>0</v>
      </c>
      <c r="Q41" s="84"/>
      <c r="R41" s="29"/>
      <c r="S41" s="29">
        <v>2727603</v>
      </c>
      <c r="T41" s="27"/>
      <c r="U41" s="58">
        <f t="shared" si="0"/>
        <v>2727603</v>
      </c>
      <c r="V41" s="20"/>
      <c r="W41" s="45">
        <v>-1.0635557881844271E-5</v>
      </c>
    </row>
    <row r="42" spans="1:23" x14ac:dyDescent="0.45">
      <c r="A42" s="83" t="s">
        <v>142</v>
      </c>
      <c r="B42" s="83"/>
      <c r="C42" s="20"/>
      <c r="D42" s="29">
        <v>0</v>
      </c>
      <c r="E42" s="27"/>
      <c r="F42" s="29">
        <v>0</v>
      </c>
      <c r="G42" s="27"/>
      <c r="H42" s="29">
        <v>0</v>
      </c>
      <c r="I42" s="27"/>
      <c r="J42" s="29">
        <v>0</v>
      </c>
      <c r="K42" s="20"/>
      <c r="L42" s="45">
        <f>J42/درآمد!$F$12</f>
        <v>0</v>
      </c>
      <c r="M42" s="37"/>
      <c r="N42" s="29">
        <v>0</v>
      </c>
      <c r="O42" s="29"/>
      <c r="P42" s="84">
        <v>0</v>
      </c>
      <c r="Q42" s="84"/>
      <c r="R42" s="29"/>
      <c r="S42" s="29">
        <v>-2872394620</v>
      </c>
      <c r="T42" s="27"/>
      <c r="U42" s="58">
        <f t="shared" si="0"/>
        <v>-2872394620</v>
      </c>
      <c r="V42" s="20"/>
      <c r="W42" s="45">
        <v>1.1200134051952604E-2</v>
      </c>
    </row>
    <row r="43" spans="1:23" x14ac:dyDescent="0.45">
      <c r="A43" s="83" t="s">
        <v>143</v>
      </c>
      <c r="B43" s="83"/>
      <c r="C43" s="20"/>
      <c r="D43" s="29">
        <v>0</v>
      </c>
      <c r="E43" s="27"/>
      <c r="F43" s="29">
        <v>0</v>
      </c>
      <c r="G43" s="27"/>
      <c r="H43" s="29">
        <v>0</v>
      </c>
      <c r="I43" s="27"/>
      <c r="J43" s="29">
        <v>0</v>
      </c>
      <c r="K43" s="20"/>
      <c r="L43" s="45">
        <f>J43/درآمد!$F$12</f>
        <v>0</v>
      </c>
      <c r="M43" s="37"/>
      <c r="N43" s="29">
        <v>0</v>
      </c>
      <c r="O43" s="29"/>
      <c r="P43" s="84">
        <v>0</v>
      </c>
      <c r="Q43" s="84"/>
      <c r="R43" s="29"/>
      <c r="S43" s="29">
        <v>22098061930</v>
      </c>
      <c r="T43" s="27"/>
      <c r="U43" s="58">
        <f t="shared" si="0"/>
        <v>22098061930</v>
      </c>
      <c r="V43" s="20"/>
      <c r="W43" s="45">
        <v>-8.616547816272907E-2</v>
      </c>
    </row>
    <row r="44" spans="1:23" x14ac:dyDescent="0.45">
      <c r="A44" s="83" t="s">
        <v>37</v>
      </c>
      <c r="B44" s="83"/>
      <c r="C44" s="20"/>
      <c r="D44" s="29">
        <v>0</v>
      </c>
      <c r="E44" s="27"/>
      <c r="F44" s="29">
        <v>0</v>
      </c>
      <c r="G44" s="27"/>
      <c r="H44" s="29">
        <v>0</v>
      </c>
      <c r="I44" s="27"/>
      <c r="J44" s="29">
        <v>0</v>
      </c>
      <c r="K44" s="20"/>
      <c r="L44" s="45">
        <f>J44/درآمد!$F$12</f>
        <v>0</v>
      </c>
      <c r="M44" s="37"/>
      <c r="N44" s="29">
        <v>0</v>
      </c>
      <c r="O44" s="29"/>
      <c r="P44" s="84">
        <v>-131930262499</v>
      </c>
      <c r="Q44" s="84"/>
      <c r="R44" s="29"/>
      <c r="S44" s="29">
        <v>13491277046</v>
      </c>
      <c r="T44" s="27"/>
      <c r="U44" s="58">
        <f t="shared" si="0"/>
        <v>-118438985453</v>
      </c>
      <c r="V44" s="20"/>
      <c r="W44" s="45">
        <v>0.46182112472097042</v>
      </c>
    </row>
    <row r="45" spans="1:23" x14ac:dyDescent="0.45">
      <c r="A45" s="83" t="s">
        <v>144</v>
      </c>
      <c r="B45" s="83"/>
      <c r="C45" s="20"/>
      <c r="D45" s="29">
        <v>0</v>
      </c>
      <c r="E45" s="27"/>
      <c r="F45" s="29">
        <v>0</v>
      </c>
      <c r="G45" s="27"/>
      <c r="H45" s="29">
        <v>0</v>
      </c>
      <c r="I45" s="27"/>
      <c r="J45" s="29">
        <v>0</v>
      </c>
      <c r="K45" s="20"/>
      <c r="L45" s="45">
        <f>J45/درآمد!$F$12</f>
        <v>0</v>
      </c>
      <c r="M45" s="37"/>
      <c r="N45" s="29">
        <v>0</v>
      </c>
      <c r="O45" s="29"/>
      <c r="P45" s="84">
        <v>0</v>
      </c>
      <c r="Q45" s="84"/>
      <c r="R45" s="29"/>
      <c r="S45" s="29">
        <v>3313684140</v>
      </c>
      <c r="T45" s="27"/>
      <c r="U45" s="58">
        <f t="shared" si="0"/>
        <v>3313684140</v>
      </c>
      <c r="V45" s="20"/>
      <c r="W45" s="45">
        <v>-1.2920824428305494E-2</v>
      </c>
    </row>
    <row r="46" spans="1:23" x14ac:dyDescent="0.45">
      <c r="A46" s="83" t="s">
        <v>145</v>
      </c>
      <c r="B46" s="83"/>
      <c r="C46" s="20"/>
      <c r="D46" s="29">
        <v>0</v>
      </c>
      <c r="E46" s="27"/>
      <c r="F46" s="29">
        <v>0</v>
      </c>
      <c r="G46" s="27"/>
      <c r="H46" s="29">
        <v>0</v>
      </c>
      <c r="I46" s="27"/>
      <c r="J46" s="29">
        <v>0</v>
      </c>
      <c r="K46" s="20"/>
      <c r="L46" s="45">
        <f>J46/درآمد!$F$12</f>
        <v>0</v>
      </c>
      <c r="M46" s="37"/>
      <c r="N46" s="29">
        <v>0</v>
      </c>
      <c r="O46" s="29"/>
      <c r="P46" s="84">
        <v>0</v>
      </c>
      <c r="Q46" s="84"/>
      <c r="R46" s="29"/>
      <c r="S46" s="29">
        <v>4025643810</v>
      </c>
      <c r="T46" s="27"/>
      <c r="U46" s="58">
        <f t="shared" si="0"/>
        <v>4025643810</v>
      </c>
      <c r="V46" s="20"/>
      <c r="W46" s="45">
        <v>-1.5696920612326318E-2</v>
      </c>
    </row>
    <row r="47" spans="1:23" x14ac:dyDescent="0.45">
      <c r="A47" s="83" t="s">
        <v>86</v>
      </c>
      <c r="B47" s="83"/>
      <c r="C47" s="20"/>
      <c r="D47" s="29">
        <v>0</v>
      </c>
      <c r="E47" s="27"/>
      <c r="F47" s="29">
        <v>59059910399</v>
      </c>
      <c r="G47" s="27"/>
      <c r="H47" s="29">
        <v>0</v>
      </c>
      <c r="I47" s="27"/>
      <c r="J47" s="29">
        <v>59059910399</v>
      </c>
      <c r="K47" s="20"/>
      <c r="L47" s="45">
        <f>J47/درآمد!$F$12</f>
        <v>-0.23029139617439359</v>
      </c>
      <c r="M47" s="37"/>
      <c r="N47" s="29">
        <v>0</v>
      </c>
      <c r="O47" s="29"/>
      <c r="P47" s="84">
        <v>133075101743</v>
      </c>
      <c r="Q47" s="84"/>
      <c r="R47" s="29"/>
      <c r="S47" s="29">
        <v>6698554712</v>
      </c>
      <c r="T47" s="27"/>
      <c r="U47" s="58">
        <f t="shared" si="0"/>
        <v>139773656455</v>
      </c>
      <c r="V47" s="20"/>
      <c r="W47" s="45">
        <v>-0.54500996427418824</v>
      </c>
    </row>
    <row r="48" spans="1:23" x14ac:dyDescent="0.45">
      <c r="A48" s="83" t="s">
        <v>146</v>
      </c>
      <c r="B48" s="83"/>
      <c r="C48" s="20"/>
      <c r="D48" s="29">
        <v>0</v>
      </c>
      <c r="E48" s="27"/>
      <c r="F48" s="29">
        <v>0</v>
      </c>
      <c r="G48" s="27"/>
      <c r="H48" s="29">
        <v>0</v>
      </c>
      <c r="I48" s="27"/>
      <c r="J48" s="29">
        <v>0</v>
      </c>
      <c r="K48" s="20"/>
      <c r="L48" s="45">
        <f>J48/درآمد!$F$12</f>
        <v>0</v>
      </c>
      <c r="M48" s="37"/>
      <c r="N48" s="29">
        <v>0</v>
      </c>
      <c r="O48" s="29"/>
      <c r="P48" s="84">
        <v>0</v>
      </c>
      <c r="Q48" s="84"/>
      <c r="R48" s="29"/>
      <c r="S48" s="29">
        <v>22341210096</v>
      </c>
      <c r="T48" s="27"/>
      <c r="U48" s="58">
        <f t="shared" si="0"/>
        <v>22341210096</v>
      </c>
      <c r="V48" s="20"/>
      <c r="W48" s="45">
        <v>-8.7113569359782789E-2</v>
      </c>
    </row>
    <row r="49" spans="1:23" x14ac:dyDescent="0.45">
      <c r="A49" s="83" t="s">
        <v>57</v>
      </c>
      <c r="B49" s="83"/>
      <c r="C49" s="20"/>
      <c r="D49" s="29">
        <v>0</v>
      </c>
      <c r="E49" s="27"/>
      <c r="F49" s="29">
        <v>-943251862000</v>
      </c>
      <c r="G49" s="27"/>
      <c r="H49" s="29">
        <v>0</v>
      </c>
      <c r="I49" s="27"/>
      <c r="J49" s="29">
        <v>-943251862000</v>
      </c>
      <c r="K49" s="20"/>
      <c r="L49" s="45">
        <f>J49/درآمد!$F$12</f>
        <v>3.6780074127534474</v>
      </c>
      <c r="M49" s="37"/>
      <c r="N49" s="29">
        <v>525000000000</v>
      </c>
      <c r="O49" s="29"/>
      <c r="P49" s="84">
        <v>-1330655904913</v>
      </c>
      <c r="Q49" s="84"/>
      <c r="R49" s="29"/>
      <c r="S49" s="29">
        <v>22390313269</v>
      </c>
      <c r="T49" s="27"/>
      <c r="U49" s="58">
        <f t="shared" si="0"/>
        <v>-783265591644</v>
      </c>
      <c r="V49" s="20"/>
      <c r="W49" s="45">
        <v>3.0541345411288812</v>
      </c>
    </row>
    <row r="50" spans="1:23" x14ac:dyDescent="0.45">
      <c r="A50" s="83" t="s">
        <v>147</v>
      </c>
      <c r="B50" s="83"/>
      <c r="C50" s="20"/>
      <c r="D50" s="29">
        <v>0</v>
      </c>
      <c r="E50" s="27"/>
      <c r="F50" s="29">
        <v>0</v>
      </c>
      <c r="G50" s="27"/>
      <c r="H50" s="29">
        <v>0</v>
      </c>
      <c r="I50" s="27"/>
      <c r="J50" s="29">
        <v>0</v>
      </c>
      <c r="K50" s="20"/>
      <c r="L50" s="45">
        <f>J50/درآمد!$F$12</f>
        <v>0</v>
      </c>
      <c r="M50" s="37"/>
      <c r="N50" s="29">
        <v>0</v>
      </c>
      <c r="O50" s="29"/>
      <c r="P50" s="84">
        <v>0</v>
      </c>
      <c r="Q50" s="84"/>
      <c r="R50" s="29"/>
      <c r="S50" s="29">
        <v>-20531612012</v>
      </c>
      <c r="T50" s="27"/>
      <c r="U50" s="58">
        <f t="shared" si="0"/>
        <v>-20531612012</v>
      </c>
      <c r="V50" s="20"/>
      <c r="W50" s="45">
        <v>8.0057525952711997E-2</v>
      </c>
    </row>
    <row r="51" spans="1:23" x14ac:dyDescent="0.45">
      <c r="A51" s="83" t="s">
        <v>148</v>
      </c>
      <c r="B51" s="83"/>
      <c r="C51" s="20"/>
      <c r="D51" s="29">
        <v>0</v>
      </c>
      <c r="E51" s="27"/>
      <c r="F51" s="29">
        <v>0</v>
      </c>
      <c r="G51" s="27"/>
      <c r="H51" s="29">
        <v>0</v>
      </c>
      <c r="I51" s="27"/>
      <c r="J51" s="29">
        <v>0</v>
      </c>
      <c r="K51" s="20"/>
      <c r="L51" s="45">
        <f>J51/درآمد!$F$12</f>
        <v>0</v>
      </c>
      <c r="M51" s="37"/>
      <c r="N51" s="29">
        <v>0</v>
      </c>
      <c r="O51" s="29"/>
      <c r="P51" s="84">
        <v>0</v>
      </c>
      <c r="Q51" s="84"/>
      <c r="R51" s="29"/>
      <c r="S51" s="29">
        <v>47927304180</v>
      </c>
      <c r="T51" s="27"/>
      <c r="U51" s="58">
        <f t="shared" si="0"/>
        <v>47927304180</v>
      </c>
      <c r="V51" s="20"/>
      <c r="W51" s="45">
        <v>-0.18687969536884469</v>
      </c>
    </row>
    <row r="52" spans="1:23" x14ac:dyDescent="0.45">
      <c r="A52" s="83" t="s">
        <v>149</v>
      </c>
      <c r="B52" s="83"/>
      <c r="C52" s="20"/>
      <c r="D52" s="29">
        <v>0</v>
      </c>
      <c r="E52" s="27"/>
      <c r="F52" s="29">
        <v>0</v>
      </c>
      <c r="G52" s="27"/>
      <c r="H52" s="29">
        <v>0</v>
      </c>
      <c r="I52" s="27"/>
      <c r="J52" s="29">
        <v>0</v>
      </c>
      <c r="K52" s="20"/>
      <c r="L52" s="45">
        <f>J52/درآمد!$F$12</f>
        <v>0</v>
      </c>
      <c r="M52" s="37"/>
      <c r="N52" s="29">
        <v>0</v>
      </c>
      <c r="O52" s="29"/>
      <c r="P52" s="84">
        <v>0</v>
      </c>
      <c r="Q52" s="84"/>
      <c r="R52" s="29"/>
      <c r="S52" s="29">
        <v>17851651773</v>
      </c>
      <c r="T52" s="27"/>
      <c r="U52" s="58">
        <f t="shared" si="0"/>
        <v>17851651773</v>
      </c>
      <c r="V52" s="20"/>
      <c r="W52" s="45">
        <v>-6.9607738266261404E-2</v>
      </c>
    </row>
    <row r="53" spans="1:23" x14ac:dyDescent="0.45">
      <c r="A53" s="83" t="s">
        <v>150</v>
      </c>
      <c r="B53" s="83"/>
      <c r="C53" s="20"/>
      <c r="D53" s="29">
        <v>0</v>
      </c>
      <c r="E53" s="27"/>
      <c r="F53" s="29">
        <v>0</v>
      </c>
      <c r="G53" s="27"/>
      <c r="H53" s="29">
        <v>0</v>
      </c>
      <c r="I53" s="27"/>
      <c r="J53" s="29">
        <v>0</v>
      </c>
      <c r="K53" s="20"/>
      <c r="L53" s="45">
        <f>J53/درآمد!$F$12</f>
        <v>0</v>
      </c>
      <c r="M53" s="37"/>
      <c r="N53" s="29">
        <v>0</v>
      </c>
      <c r="O53" s="29"/>
      <c r="P53" s="84">
        <v>0</v>
      </c>
      <c r="Q53" s="84"/>
      <c r="R53" s="29"/>
      <c r="S53" s="29">
        <v>-9553322817</v>
      </c>
      <c r="T53" s="27"/>
      <c r="U53" s="58">
        <f t="shared" si="0"/>
        <v>-9553322817</v>
      </c>
      <c r="V53" s="20"/>
      <c r="W53" s="45">
        <v>3.7250625470109495E-2</v>
      </c>
    </row>
    <row r="54" spans="1:23" x14ac:dyDescent="0.45">
      <c r="A54" s="83" t="s">
        <v>151</v>
      </c>
      <c r="B54" s="83"/>
      <c r="C54" s="20"/>
      <c r="D54" s="29">
        <v>0</v>
      </c>
      <c r="E54" s="27"/>
      <c r="F54" s="29">
        <v>0</v>
      </c>
      <c r="G54" s="27"/>
      <c r="H54" s="29">
        <v>0</v>
      </c>
      <c r="I54" s="27"/>
      <c r="J54" s="29">
        <v>0</v>
      </c>
      <c r="K54" s="20"/>
      <c r="L54" s="45">
        <f>J54/درآمد!$F$12</f>
        <v>0</v>
      </c>
      <c r="M54" s="37"/>
      <c r="N54" s="29">
        <v>0</v>
      </c>
      <c r="O54" s="29"/>
      <c r="P54" s="84">
        <v>0</v>
      </c>
      <c r="Q54" s="84"/>
      <c r="R54" s="29"/>
      <c r="S54" s="29">
        <v>189607328636</v>
      </c>
      <c r="T54" s="27"/>
      <c r="U54" s="58">
        <f t="shared" si="0"/>
        <v>189607328636</v>
      </c>
      <c r="V54" s="20"/>
      <c r="W54" s="45">
        <v>-0.73932303144190947</v>
      </c>
    </row>
    <row r="55" spans="1:23" x14ac:dyDescent="0.45">
      <c r="A55" s="83" t="s">
        <v>152</v>
      </c>
      <c r="B55" s="83"/>
      <c r="C55" s="20"/>
      <c r="D55" s="29">
        <v>0</v>
      </c>
      <c r="E55" s="27"/>
      <c r="F55" s="29">
        <v>0</v>
      </c>
      <c r="G55" s="27"/>
      <c r="H55" s="29">
        <v>0</v>
      </c>
      <c r="I55" s="27"/>
      <c r="J55" s="29">
        <v>0</v>
      </c>
      <c r="K55" s="20"/>
      <c r="L55" s="45">
        <f>J55/درآمد!$F$12</f>
        <v>0</v>
      </c>
      <c r="M55" s="37"/>
      <c r="N55" s="29">
        <v>0</v>
      </c>
      <c r="O55" s="29"/>
      <c r="P55" s="84">
        <v>0</v>
      </c>
      <c r="Q55" s="84"/>
      <c r="R55" s="29"/>
      <c r="S55" s="29">
        <v>0</v>
      </c>
      <c r="T55" s="27"/>
      <c r="U55" s="58">
        <f t="shared" si="0"/>
        <v>0</v>
      </c>
      <c r="V55" s="20"/>
      <c r="W55" s="45">
        <v>0</v>
      </c>
    </row>
    <row r="56" spans="1:23" x14ac:dyDescent="0.45">
      <c r="A56" s="83" t="s">
        <v>38</v>
      </c>
      <c r="B56" s="83"/>
      <c r="C56" s="20"/>
      <c r="D56" s="29">
        <v>0</v>
      </c>
      <c r="E56" s="27"/>
      <c r="F56" s="29">
        <v>443544689</v>
      </c>
      <c r="G56" s="27"/>
      <c r="H56" s="29">
        <v>0</v>
      </c>
      <c r="I56" s="27"/>
      <c r="J56" s="29">
        <v>443544689</v>
      </c>
      <c r="K56" s="20"/>
      <c r="L56" s="45">
        <f>J56/درآمد!$F$12</f>
        <v>-1.7295069532864834E-3</v>
      </c>
      <c r="M56" s="37"/>
      <c r="N56" s="29">
        <v>83620000000</v>
      </c>
      <c r="O56" s="29"/>
      <c r="P56" s="84">
        <v>-89596027992</v>
      </c>
      <c r="Q56" s="84"/>
      <c r="R56" s="29"/>
      <c r="S56" s="29">
        <v>-38012337238</v>
      </c>
      <c r="T56" s="27"/>
      <c r="U56" s="58">
        <f t="shared" si="0"/>
        <v>-43988365230</v>
      </c>
      <c r="V56" s="20"/>
      <c r="W56" s="45">
        <v>0.1715208571523682</v>
      </c>
    </row>
    <row r="57" spans="1:23" x14ac:dyDescent="0.45">
      <c r="A57" s="83" t="s">
        <v>39</v>
      </c>
      <c r="B57" s="83"/>
      <c r="C57" s="20"/>
      <c r="D57" s="29">
        <v>0</v>
      </c>
      <c r="E57" s="27"/>
      <c r="F57" s="29">
        <v>36162598344</v>
      </c>
      <c r="G57" s="27"/>
      <c r="H57" s="29">
        <v>0</v>
      </c>
      <c r="I57" s="27"/>
      <c r="J57" s="29">
        <v>36162598344</v>
      </c>
      <c r="K57" s="20"/>
      <c r="L57" s="45">
        <f>J57/درآمد!$F$12</f>
        <v>-0.14100826102971165</v>
      </c>
      <c r="M57" s="37"/>
      <c r="N57" s="29">
        <v>0</v>
      </c>
      <c r="O57" s="29"/>
      <c r="P57" s="84">
        <v>-23228336390</v>
      </c>
      <c r="Q57" s="84"/>
      <c r="R57" s="29"/>
      <c r="S57" s="29">
        <v>5798229555</v>
      </c>
      <c r="T57" s="27"/>
      <c r="U57" s="58">
        <f t="shared" si="0"/>
        <v>-17430106835</v>
      </c>
      <c r="V57" s="20"/>
      <c r="W57" s="45">
        <v>6.7964036602970429E-2</v>
      </c>
    </row>
    <row r="58" spans="1:23" x14ac:dyDescent="0.45">
      <c r="A58" s="83" t="s">
        <v>153</v>
      </c>
      <c r="B58" s="83"/>
      <c r="C58" s="20"/>
      <c r="D58" s="29">
        <v>0</v>
      </c>
      <c r="E58" s="27"/>
      <c r="F58" s="29">
        <v>0</v>
      </c>
      <c r="G58" s="27"/>
      <c r="H58" s="29">
        <v>0</v>
      </c>
      <c r="I58" s="27"/>
      <c r="J58" s="29">
        <v>0</v>
      </c>
      <c r="K58" s="20"/>
      <c r="L58" s="45">
        <f>J58/درآمد!$F$12</f>
        <v>0</v>
      </c>
      <c r="M58" s="37"/>
      <c r="N58" s="29">
        <v>0</v>
      </c>
      <c r="O58" s="29"/>
      <c r="P58" s="84">
        <v>0</v>
      </c>
      <c r="Q58" s="84"/>
      <c r="R58" s="29"/>
      <c r="S58" s="29">
        <v>247051660</v>
      </c>
      <c r="T58" s="27"/>
      <c r="U58" s="58">
        <f t="shared" si="0"/>
        <v>247051660</v>
      </c>
      <c r="V58" s="20"/>
      <c r="W58" s="45">
        <v>-9.6331182717415654E-4</v>
      </c>
    </row>
    <row r="59" spans="1:23" x14ac:dyDescent="0.45">
      <c r="A59" s="83" t="s">
        <v>67</v>
      </c>
      <c r="B59" s="83"/>
      <c r="C59" s="20"/>
      <c r="D59" s="29">
        <v>0</v>
      </c>
      <c r="E59" s="27"/>
      <c r="F59" s="29">
        <v>20143080999</v>
      </c>
      <c r="G59" s="27"/>
      <c r="H59" s="29">
        <v>0</v>
      </c>
      <c r="I59" s="27"/>
      <c r="J59" s="29">
        <v>20143080999</v>
      </c>
      <c r="K59" s="20"/>
      <c r="L59" s="45">
        <f>J59/درآمد!$F$12</f>
        <v>-7.8543604539436485E-2</v>
      </c>
      <c r="M59" s="37"/>
      <c r="N59" s="29">
        <v>0</v>
      </c>
      <c r="O59" s="29"/>
      <c r="P59" s="84">
        <v>-20143080934</v>
      </c>
      <c r="Q59" s="84"/>
      <c r="R59" s="29"/>
      <c r="S59" s="29">
        <v>92470535714</v>
      </c>
      <c r="T59" s="27"/>
      <c r="U59" s="58">
        <f t="shared" si="0"/>
        <v>72327454780</v>
      </c>
      <c r="V59" s="20"/>
      <c r="W59" s="45">
        <v>-0.28202155216839259</v>
      </c>
    </row>
    <row r="60" spans="1:23" x14ac:dyDescent="0.45">
      <c r="A60" s="83" t="s">
        <v>44</v>
      </c>
      <c r="B60" s="83"/>
      <c r="C60" s="20"/>
      <c r="D60" s="29">
        <v>0</v>
      </c>
      <c r="E60" s="27"/>
      <c r="F60" s="29">
        <v>34729449999</v>
      </c>
      <c r="G60" s="27"/>
      <c r="H60" s="29">
        <v>0</v>
      </c>
      <c r="I60" s="27"/>
      <c r="J60" s="29">
        <v>34729449999</v>
      </c>
      <c r="K60" s="20"/>
      <c r="L60" s="45">
        <f>J60/درآمد!$F$12</f>
        <v>-0.13542000782943825</v>
      </c>
      <c r="M60" s="37"/>
      <c r="N60" s="29">
        <v>0</v>
      </c>
      <c r="O60" s="29"/>
      <c r="P60" s="84">
        <v>51771725405</v>
      </c>
      <c r="Q60" s="84"/>
      <c r="R60" s="29"/>
      <c r="S60" s="29">
        <v>-68090672</v>
      </c>
      <c r="T60" s="27"/>
      <c r="U60" s="58">
        <f t="shared" si="0"/>
        <v>51703634733</v>
      </c>
      <c r="V60" s="20"/>
      <c r="W60" s="45">
        <v>-0.20160448566178998</v>
      </c>
    </row>
    <row r="61" spans="1:23" x14ac:dyDescent="0.45">
      <c r="A61" s="83" t="s">
        <v>92</v>
      </c>
      <c r="B61" s="83"/>
      <c r="C61" s="20"/>
      <c r="D61" s="29">
        <v>0</v>
      </c>
      <c r="E61" s="27"/>
      <c r="F61" s="29">
        <v>0</v>
      </c>
      <c r="G61" s="27"/>
      <c r="H61" s="29">
        <v>0</v>
      </c>
      <c r="I61" s="27"/>
      <c r="J61" s="29">
        <v>0</v>
      </c>
      <c r="K61" s="20"/>
      <c r="L61" s="45">
        <f>J61/درآمد!$F$12</f>
        <v>0</v>
      </c>
      <c r="M61" s="37"/>
      <c r="N61" s="29">
        <v>0</v>
      </c>
      <c r="O61" s="29"/>
      <c r="P61" s="84">
        <v>1081769032</v>
      </c>
      <c r="Q61" s="84"/>
      <c r="R61" s="29"/>
      <c r="S61" s="29">
        <v>913456460</v>
      </c>
      <c r="T61" s="27"/>
      <c r="U61" s="58">
        <f t="shared" si="0"/>
        <v>1995225492</v>
      </c>
      <c r="V61" s="20"/>
      <c r="W61" s="45">
        <v>-7.7798478031800133E-3</v>
      </c>
    </row>
    <row r="62" spans="1:23" x14ac:dyDescent="0.45">
      <c r="A62" s="83" t="s">
        <v>26</v>
      </c>
      <c r="B62" s="83"/>
      <c r="C62" s="20"/>
      <c r="D62" s="29">
        <v>0</v>
      </c>
      <c r="E62" s="27"/>
      <c r="F62" s="29">
        <v>16910976352</v>
      </c>
      <c r="G62" s="27"/>
      <c r="H62" s="29">
        <v>0</v>
      </c>
      <c r="I62" s="27"/>
      <c r="J62" s="29">
        <v>16910976352</v>
      </c>
      <c r="K62" s="20"/>
      <c r="L62" s="45">
        <f>J62/درآمد!$F$12</f>
        <v>-6.5940708823699359E-2</v>
      </c>
      <c r="M62" s="37"/>
      <c r="N62" s="29">
        <v>0</v>
      </c>
      <c r="O62" s="29"/>
      <c r="P62" s="84">
        <v>134635306484</v>
      </c>
      <c r="Q62" s="84"/>
      <c r="R62" s="29"/>
      <c r="S62" s="29">
        <v>-9567</v>
      </c>
      <c r="T62" s="27"/>
      <c r="U62" s="58">
        <f t="shared" si="0"/>
        <v>134635296917</v>
      </c>
      <c r="V62" s="20"/>
      <c r="W62" s="45">
        <v>-0.52497430648816668</v>
      </c>
    </row>
    <row r="63" spans="1:23" x14ac:dyDescent="0.45">
      <c r="A63" s="83" t="s">
        <v>154</v>
      </c>
      <c r="B63" s="83"/>
      <c r="C63" s="20"/>
      <c r="D63" s="29">
        <v>0</v>
      </c>
      <c r="E63" s="27"/>
      <c r="F63" s="29">
        <v>0</v>
      </c>
      <c r="G63" s="27"/>
      <c r="H63" s="29">
        <v>0</v>
      </c>
      <c r="I63" s="27"/>
      <c r="J63" s="29">
        <v>0</v>
      </c>
      <c r="K63" s="20"/>
      <c r="L63" s="45">
        <f>J63/درآمد!$F$12</f>
        <v>0</v>
      </c>
      <c r="M63" s="37"/>
      <c r="N63" s="29">
        <v>0</v>
      </c>
      <c r="O63" s="29"/>
      <c r="P63" s="84">
        <v>0</v>
      </c>
      <c r="Q63" s="84"/>
      <c r="R63" s="29"/>
      <c r="S63" s="29">
        <v>-1571856912</v>
      </c>
      <c r="T63" s="27"/>
      <c r="U63" s="58">
        <f t="shared" si="0"/>
        <v>-1571856912</v>
      </c>
      <c r="V63" s="20"/>
      <c r="W63" s="45">
        <v>6.1290353359902431E-3</v>
      </c>
    </row>
    <row r="64" spans="1:23" x14ac:dyDescent="0.45">
      <c r="A64" s="83" t="s">
        <v>46</v>
      </c>
      <c r="B64" s="83"/>
      <c r="C64" s="20"/>
      <c r="D64" s="29">
        <v>0</v>
      </c>
      <c r="E64" s="27"/>
      <c r="F64" s="29">
        <v>-9647111525</v>
      </c>
      <c r="G64" s="27"/>
      <c r="H64" s="29">
        <v>0</v>
      </c>
      <c r="I64" s="27"/>
      <c r="J64" s="29">
        <v>-9647111525</v>
      </c>
      <c r="K64" s="20"/>
      <c r="L64" s="45">
        <f>J64/درآمد!$F$12</f>
        <v>3.7616832926653916E-2</v>
      </c>
      <c r="M64" s="37"/>
      <c r="N64" s="29">
        <v>0</v>
      </c>
      <c r="O64" s="29"/>
      <c r="P64" s="84">
        <v>-51811713410</v>
      </c>
      <c r="Q64" s="84"/>
      <c r="R64" s="29"/>
      <c r="S64" s="29">
        <v>-1935</v>
      </c>
      <c r="T64" s="27"/>
      <c r="U64" s="58">
        <f t="shared" si="0"/>
        <v>-51811715345</v>
      </c>
      <c r="V64" s="20"/>
      <c r="W64" s="45">
        <v>0.20202591708154979</v>
      </c>
    </row>
    <row r="65" spans="1:23" x14ac:dyDescent="0.45">
      <c r="A65" s="83" t="s">
        <v>29</v>
      </c>
      <c r="B65" s="83"/>
      <c r="C65" s="20"/>
      <c r="D65" s="29">
        <v>0</v>
      </c>
      <c r="E65" s="27"/>
      <c r="F65" s="29">
        <v>0</v>
      </c>
      <c r="G65" s="27"/>
      <c r="H65" s="29">
        <v>0</v>
      </c>
      <c r="I65" s="27"/>
      <c r="J65" s="29">
        <v>0</v>
      </c>
      <c r="K65" s="20"/>
      <c r="L65" s="45">
        <f>J65/درآمد!$F$12</f>
        <v>0</v>
      </c>
      <c r="M65" s="37"/>
      <c r="N65" s="29">
        <v>0</v>
      </c>
      <c r="O65" s="29"/>
      <c r="P65" s="84">
        <v>17297217803</v>
      </c>
      <c r="Q65" s="84"/>
      <c r="R65" s="29"/>
      <c r="S65" s="29">
        <v>113835437313</v>
      </c>
      <c r="T65" s="27"/>
      <c r="U65" s="58">
        <f t="shared" si="0"/>
        <v>131132655116</v>
      </c>
      <c r="V65" s="20"/>
      <c r="W65" s="45">
        <v>-0.51131669223348863</v>
      </c>
    </row>
    <row r="66" spans="1:23" x14ac:dyDescent="0.45">
      <c r="A66" s="83" t="s">
        <v>155</v>
      </c>
      <c r="B66" s="83"/>
      <c r="C66" s="20"/>
      <c r="D66" s="29">
        <v>0</v>
      </c>
      <c r="E66" s="27"/>
      <c r="F66" s="29">
        <v>0</v>
      </c>
      <c r="G66" s="27"/>
      <c r="H66" s="29">
        <v>0</v>
      </c>
      <c r="I66" s="27"/>
      <c r="J66" s="29">
        <v>0</v>
      </c>
      <c r="K66" s="20"/>
      <c r="L66" s="45">
        <f>J66/درآمد!$F$12</f>
        <v>0</v>
      </c>
      <c r="M66" s="37"/>
      <c r="N66" s="29">
        <v>0</v>
      </c>
      <c r="O66" s="29"/>
      <c r="P66" s="84">
        <v>0</v>
      </c>
      <c r="Q66" s="84"/>
      <c r="R66" s="29"/>
      <c r="S66" s="29">
        <v>18784037970</v>
      </c>
      <c r="T66" s="27"/>
      <c r="U66" s="58">
        <f t="shared" si="0"/>
        <v>18784037970</v>
      </c>
      <c r="V66" s="20"/>
      <c r="W66" s="45">
        <v>-7.324332869728313E-2</v>
      </c>
    </row>
    <row r="67" spans="1:23" x14ac:dyDescent="0.45">
      <c r="A67" s="83" t="s">
        <v>156</v>
      </c>
      <c r="B67" s="83"/>
      <c r="C67" s="20"/>
      <c r="D67" s="29">
        <v>0</v>
      </c>
      <c r="E67" s="27"/>
      <c r="F67" s="29">
        <v>0</v>
      </c>
      <c r="G67" s="27"/>
      <c r="H67" s="29">
        <v>0</v>
      </c>
      <c r="I67" s="27"/>
      <c r="J67" s="29">
        <v>0</v>
      </c>
      <c r="K67" s="20"/>
      <c r="L67" s="45">
        <f>J67/درآمد!$F$12</f>
        <v>0</v>
      </c>
      <c r="M67" s="37"/>
      <c r="N67" s="29">
        <v>0</v>
      </c>
      <c r="O67" s="29"/>
      <c r="P67" s="84">
        <v>0</v>
      </c>
      <c r="Q67" s="84"/>
      <c r="R67" s="29"/>
      <c r="S67" s="29">
        <v>58252226621</v>
      </c>
      <c r="T67" s="27"/>
      <c r="U67" s="58">
        <f t="shared" si="0"/>
        <v>58252226621</v>
      </c>
      <c r="V67" s="20"/>
      <c r="W67" s="45">
        <v>-0.22713896706153908</v>
      </c>
    </row>
    <row r="68" spans="1:23" x14ac:dyDescent="0.45">
      <c r="A68" s="83" t="s">
        <v>36</v>
      </c>
      <c r="B68" s="83"/>
      <c r="C68" s="20"/>
      <c r="D68" s="29">
        <v>0</v>
      </c>
      <c r="E68" s="27"/>
      <c r="F68" s="29">
        <v>3925420119</v>
      </c>
      <c r="G68" s="27"/>
      <c r="H68" s="29">
        <v>0</v>
      </c>
      <c r="I68" s="27"/>
      <c r="J68" s="29">
        <v>3925420119</v>
      </c>
      <c r="K68" s="20"/>
      <c r="L68" s="45">
        <f>J68/درآمد!$F$12</f>
        <v>-1.5306330024348809E-2</v>
      </c>
      <c r="M68" s="37"/>
      <c r="N68" s="29">
        <v>17200000000</v>
      </c>
      <c r="O68" s="29"/>
      <c r="P68" s="84">
        <v>-42326269120</v>
      </c>
      <c r="Q68" s="84"/>
      <c r="R68" s="29"/>
      <c r="S68" s="29">
        <v>0</v>
      </c>
      <c r="T68" s="27"/>
      <c r="U68" s="58">
        <f t="shared" si="0"/>
        <v>-25126269120</v>
      </c>
      <c r="V68" s="20"/>
      <c r="W68" s="45">
        <v>9.7973161629663963E-2</v>
      </c>
    </row>
    <row r="69" spans="1:23" x14ac:dyDescent="0.45">
      <c r="A69" s="83" t="s">
        <v>47</v>
      </c>
      <c r="B69" s="83"/>
      <c r="C69" s="20"/>
      <c r="D69" s="29">
        <v>79923218897</v>
      </c>
      <c r="E69" s="27"/>
      <c r="F69" s="29">
        <v>-92559193667</v>
      </c>
      <c r="G69" s="27"/>
      <c r="H69" s="29">
        <v>0</v>
      </c>
      <c r="I69" s="27"/>
      <c r="J69" s="29">
        <v>-12635974770</v>
      </c>
      <c r="K69" s="20"/>
      <c r="L69" s="45">
        <f>J69/درآمد!$F$12</f>
        <v>4.9271261201523649E-2</v>
      </c>
      <c r="M69" s="37"/>
      <c r="N69" s="29">
        <v>93280250000</v>
      </c>
      <c r="O69" s="29"/>
      <c r="P69" s="84">
        <v>-361586208521</v>
      </c>
      <c r="Q69" s="84"/>
      <c r="R69" s="29"/>
      <c r="S69" s="29">
        <v>0</v>
      </c>
      <c r="T69" s="27"/>
      <c r="U69" s="58">
        <f t="shared" si="0"/>
        <v>-268305958521</v>
      </c>
      <c r="V69" s="20"/>
      <c r="W69" s="45">
        <v>1.0461872757486348</v>
      </c>
    </row>
    <row r="70" spans="1:23" x14ac:dyDescent="0.45">
      <c r="A70" s="83" t="s">
        <v>63</v>
      </c>
      <c r="B70" s="83"/>
      <c r="C70" s="20"/>
      <c r="D70" s="29">
        <v>0</v>
      </c>
      <c r="E70" s="27"/>
      <c r="F70" s="29">
        <v>4147688599</v>
      </c>
      <c r="G70" s="27"/>
      <c r="H70" s="29">
        <v>0</v>
      </c>
      <c r="I70" s="27"/>
      <c r="J70" s="29">
        <v>4147688599</v>
      </c>
      <c r="K70" s="20"/>
      <c r="L70" s="45">
        <f>J70/درآمد!$F$12</f>
        <v>-1.6173018074482171E-2</v>
      </c>
      <c r="M70" s="37"/>
      <c r="N70" s="29">
        <v>29700000000</v>
      </c>
      <c r="O70" s="29"/>
      <c r="P70" s="84">
        <v>0</v>
      </c>
      <c r="Q70" s="84"/>
      <c r="R70" s="29"/>
      <c r="S70" s="29">
        <v>0</v>
      </c>
      <c r="T70" s="27"/>
      <c r="U70" s="58">
        <f t="shared" si="0"/>
        <v>29700000000</v>
      </c>
      <c r="V70" s="20"/>
      <c r="W70" s="45">
        <v>-0.11580720108123317</v>
      </c>
    </row>
    <row r="71" spans="1:23" x14ac:dyDescent="0.45">
      <c r="A71" s="83" t="s">
        <v>41</v>
      </c>
      <c r="B71" s="83"/>
      <c r="C71" s="20"/>
      <c r="D71" s="29">
        <v>8636619718</v>
      </c>
      <c r="E71" s="27"/>
      <c r="F71" s="29">
        <v>-10002081600</v>
      </c>
      <c r="G71" s="27"/>
      <c r="H71" s="29">
        <v>0</v>
      </c>
      <c r="I71" s="27"/>
      <c r="J71" s="29">
        <v>-1365461882</v>
      </c>
      <c r="K71" s="20"/>
      <c r="L71" s="45">
        <f>J71/درآمد!$F$12</f>
        <v>5.3243244208176005E-3</v>
      </c>
      <c r="M71" s="37"/>
      <c r="N71" s="29">
        <v>10080000000</v>
      </c>
      <c r="O71" s="29"/>
      <c r="P71" s="84">
        <v>-24876104232</v>
      </c>
      <c r="Q71" s="84"/>
      <c r="R71" s="29"/>
      <c r="S71" s="29">
        <v>0</v>
      </c>
      <c r="T71" s="27"/>
      <c r="U71" s="58">
        <f t="shared" si="0"/>
        <v>-14796104232</v>
      </c>
      <c r="V71" s="20"/>
      <c r="W71" s="45">
        <v>5.7693448417983469E-2</v>
      </c>
    </row>
    <row r="72" spans="1:23" x14ac:dyDescent="0.45">
      <c r="A72" s="83" t="s">
        <v>91</v>
      </c>
      <c r="B72" s="83"/>
      <c r="C72" s="20"/>
      <c r="D72" s="29">
        <v>26320143455</v>
      </c>
      <c r="E72" s="27"/>
      <c r="F72" s="29">
        <v>-35086667200</v>
      </c>
      <c r="G72" s="27"/>
      <c r="H72" s="29">
        <v>0</v>
      </c>
      <c r="I72" s="27"/>
      <c r="J72" s="29">
        <v>-8766523745</v>
      </c>
      <c r="K72" s="20"/>
      <c r="L72" s="45">
        <f>J72/درآمد!$F$12</f>
        <v>3.4183170600716094E-2</v>
      </c>
      <c r="M72" s="37"/>
      <c r="N72" s="29">
        <v>30160000000</v>
      </c>
      <c r="O72" s="29"/>
      <c r="P72" s="84">
        <v>-73785197200</v>
      </c>
      <c r="Q72" s="84"/>
      <c r="R72" s="29"/>
      <c r="S72" s="29">
        <v>0</v>
      </c>
      <c r="T72" s="27"/>
      <c r="U72" s="58">
        <f t="shared" ref="U72:U109" si="1">N72+P72+S72</f>
        <v>-43625197200</v>
      </c>
      <c r="V72" s="20"/>
      <c r="W72" s="45">
        <v>0.1701047806178064</v>
      </c>
    </row>
    <row r="73" spans="1:23" x14ac:dyDescent="0.45">
      <c r="A73" s="83" t="s">
        <v>33</v>
      </c>
      <c r="B73" s="83"/>
      <c r="C73" s="20"/>
      <c r="D73" s="29">
        <v>84973544974</v>
      </c>
      <c r="E73" s="27"/>
      <c r="F73" s="29">
        <v>-194516672640</v>
      </c>
      <c r="G73" s="27"/>
      <c r="H73" s="29">
        <v>0</v>
      </c>
      <c r="I73" s="27"/>
      <c r="J73" s="29">
        <v>-109543127666</v>
      </c>
      <c r="K73" s="20"/>
      <c r="L73" s="45">
        <f>J73/درآمد!$F$12</f>
        <v>0.42713982532455924</v>
      </c>
      <c r="M73" s="37"/>
      <c r="N73" s="29">
        <v>99000000000</v>
      </c>
      <c r="O73" s="29"/>
      <c r="P73" s="84">
        <v>-424555437192</v>
      </c>
      <c r="Q73" s="84"/>
      <c r="R73" s="29"/>
      <c r="S73" s="29">
        <v>0</v>
      </c>
      <c r="T73" s="27"/>
      <c r="U73" s="58">
        <f t="shared" si="1"/>
        <v>-325555437192</v>
      </c>
      <c r="V73" s="20"/>
      <c r="W73" s="45">
        <v>1.2694162955549737</v>
      </c>
    </row>
    <row r="74" spans="1:23" x14ac:dyDescent="0.45">
      <c r="A74" s="83" t="s">
        <v>24</v>
      </c>
      <c r="B74" s="83"/>
      <c r="C74" s="20"/>
      <c r="D74" s="29">
        <v>0</v>
      </c>
      <c r="E74" s="27"/>
      <c r="F74" s="29">
        <v>-644975500</v>
      </c>
      <c r="G74" s="27"/>
      <c r="H74" s="29">
        <v>0</v>
      </c>
      <c r="I74" s="27"/>
      <c r="J74" s="29">
        <v>-644975500</v>
      </c>
      <c r="K74" s="20"/>
      <c r="L74" s="45">
        <f>J74/درآمد!$F$12</f>
        <v>2.5149430026191258E-3</v>
      </c>
      <c r="M74" s="37"/>
      <c r="N74" s="29">
        <v>17000000000</v>
      </c>
      <c r="O74" s="29"/>
      <c r="P74" s="84">
        <v>-57185751100</v>
      </c>
      <c r="Q74" s="84"/>
      <c r="R74" s="29"/>
      <c r="S74" s="29">
        <v>0</v>
      </c>
      <c r="T74" s="27"/>
      <c r="U74" s="58">
        <f t="shared" si="1"/>
        <v>-40185751100</v>
      </c>
      <c r="V74" s="20"/>
      <c r="W74" s="45">
        <v>0.15669358108545747</v>
      </c>
    </row>
    <row r="75" spans="1:23" x14ac:dyDescent="0.45">
      <c r="A75" s="83" t="s">
        <v>83</v>
      </c>
      <c r="B75" s="83"/>
      <c r="C75" s="20"/>
      <c r="D75" s="29">
        <v>0</v>
      </c>
      <c r="E75" s="27"/>
      <c r="F75" s="29">
        <v>0</v>
      </c>
      <c r="G75" s="27"/>
      <c r="H75" s="29">
        <v>0</v>
      </c>
      <c r="I75" s="27"/>
      <c r="J75" s="29">
        <v>0</v>
      </c>
      <c r="K75" s="20"/>
      <c r="L75" s="45">
        <f>J75/درآمد!$F$12</f>
        <v>0</v>
      </c>
      <c r="M75" s="37"/>
      <c r="N75" s="29">
        <v>20930000000</v>
      </c>
      <c r="O75" s="29"/>
      <c r="P75" s="84">
        <v>-22298478355</v>
      </c>
      <c r="Q75" s="84"/>
      <c r="R75" s="29"/>
      <c r="S75" s="29">
        <v>0</v>
      </c>
      <c r="T75" s="27"/>
      <c r="U75" s="58">
        <f t="shared" si="1"/>
        <v>-1368478355</v>
      </c>
      <c r="V75" s="20"/>
      <c r="W75" s="45">
        <v>5.3360150852794679E-3</v>
      </c>
    </row>
    <row r="76" spans="1:23" x14ac:dyDescent="0.45">
      <c r="A76" s="83" t="s">
        <v>40</v>
      </c>
      <c r="B76" s="83"/>
      <c r="C76" s="20"/>
      <c r="D76" s="29">
        <v>30000000000</v>
      </c>
      <c r="E76" s="27"/>
      <c r="F76" s="29">
        <v>-20401071200</v>
      </c>
      <c r="G76" s="27"/>
      <c r="H76" s="29">
        <v>0</v>
      </c>
      <c r="I76" s="27"/>
      <c r="J76" s="29">
        <v>9598928800</v>
      </c>
      <c r="K76" s="20"/>
      <c r="L76" s="45">
        <f>J76/درآمد!$F$12</f>
        <v>-3.7428954771459071E-2</v>
      </c>
      <c r="M76" s="37"/>
      <c r="N76" s="29">
        <v>30000000000</v>
      </c>
      <c r="O76" s="29"/>
      <c r="P76" s="84">
        <v>-25890710450</v>
      </c>
      <c r="Q76" s="84"/>
      <c r="R76" s="29"/>
      <c r="S76" s="29">
        <v>0</v>
      </c>
      <c r="T76" s="27"/>
      <c r="U76" s="58">
        <f t="shared" si="1"/>
        <v>4109289550</v>
      </c>
      <c r="V76" s="20"/>
      <c r="W76" s="45">
        <v>-1.6023074788480141E-2</v>
      </c>
    </row>
    <row r="77" spans="1:23" x14ac:dyDescent="0.45">
      <c r="A77" s="83" t="s">
        <v>88</v>
      </c>
      <c r="B77" s="83"/>
      <c r="C77" s="20"/>
      <c r="D77" s="29">
        <v>0</v>
      </c>
      <c r="E77" s="27"/>
      <c r="F77" s="29">
        <v>0</v>
      </c>
      <c r="G77" s="27"/>
      <c r="H77" s="29">
        <v>0</v>
      </c>
      <c r="I77" s="27"/>
      <c r="J77" s="29">
        <v>0</v>
      </c>
      <c r="K77" s="20"/>
      <c r="L77" s="45">
        <f>J77/درآمد!$F$12</f>
        <v>0</v>
      </c>
      <c r="M77" s="37"/>
      <c r="N77" s="29">
        <v>360000000</v>
      </c>
      <c r="O77" s="29"/>
      <c r="P77" s="84">
        <v>-1007352504</v>
      </c>
      <c r="Q77" s="84"/>
      <c r="R77" s="29"/>
      <c r="S77" s="29">
        <v>0</v>
      </c>
      <c r="T77" s="27"/>
      <c r="U77" s="58">
        <f t="shared" si="1"/>
        <v>-647352504</v>
      </c>
      <c r="V77" s="20"/>
      <c r="W77" s="45">
        <v>2.5241778316891514E-3</v>
      </c>
    </row>
    <row r="78" spans="1:23" x14ac:dyDescent="0.45">
      <c r="A78" s="83" t="s">
        <v>95</v>
      </c>
      <c r="B78" s="83"/>
      <c r="C78" s="20"/>
      <c r="D78" s="29">
        <v>0</v>
      </c>
      <c r="E78" s="27"/>
      <c r="F78" s="29">
        <v>-1186821912</v>
      </c>
      <c r="G78" s="27"/>
      <c r="H78" s="29">
        <v>0</v>
      </c>
      <c r="I78" s="27"/>
      <c r="J78" s="29">
        <v>-1186821912</v>
      </c>
      <c r="K78" s="20"/>
      <c r="L78" s="45">
        <f>J78/درآمد!$F$12</f>
        <v>4.6277563456897999E-3</v>
      </c>
      <c r="M78" s="37"/>
      <c r="N78" s="29">
        <v>0</v>
      </c>
      <c r="O78" s="29"/>
      <c r="P78" s="84">
        <v>-1186821912</v>
      </c>
      <c r="Q78" s="84"/>
      <c r="R78" s="29"/>
      <c r="S78" s="29">
        <v>0</v>
      </c>
      <c r="T78" s="27"/>
      <c r="U78" s="58">
        <f t="shared" si="1"/>
        <v>-1186821912</v>
      </c>
      <c r="V78" s="20"/>
      <c r="W78" s="45">
        <v>4.6276944043972265E-3</v>
      </c>
    </row>
    <row r="79" spans="1:23" x14ac:dyDescent="0.45">
      <c r="A79" s="83" t="s">
        <v>21</v>
      </c>
      <c r="B79" s="83"/>
      <c r="C79" s="20"/>
      <c r="D79" s="29">
        <v>0</v>
      </c>
      <c r="E79" s="27"/>
      <c r="F79" s="29">
        <v>121056939999</v>
      </c>
      <c r="G79" s="27"/>
      <c r="H79" s="29">
        <v>0</v>
      </c>
      <c r="I79" s="27"/>
      <c r="J79" s="29">
        <v>121056939999</v>
      </c>
      <c r="K79" s="20"/>
      <c r="L79" s="45">
        <f>J79/درآمد!$F$12</f>
        <v>-0.47203545587230583</v>
      </c>
      <c r="M79" s="37"/>
      <c r="N79" s="29">
        <v>0</v>
      </c>
      <c r="O79" s="29"/>
      <c r="P79" s="84">
        <v>49652191806</v>
      </c>
      <c r="Q79" s="84"/>
      <c r="R79" s="29"/>
      <c r="S79" s="29">
        <v>0</v>
      </c>
      <c r="T79" s="27"/>
      <c r="U79" s="58">
        <f t="shared" si="1"/>
        <v>49652191806</v>
      </c>
      <c r="V79" s="20"/>
      <c r="W79" s="45">
        <v>-0.19360543301688216</v>
      </c>
    </row>
    <row r="80" spans="1:23" x14ac:dyDescent="0.45">
      <c r="A80" s="83" t="s">
        <v>77</v>
      </c>
      <c r="B80" s="83"/>
      <c r="C80" s="20"/>
      <c r="D80" s="29">
        <v>0</v>
      </c>
      <c r="E80" s="27"/>
      <c r="F80" s="29">
        <v>-12403375000</v>
      </c>
      <c r="G80" s="27"/>
      <c r="H80" s="29">
        <v>0</v>
      </c>
      <c r="I80" s="27"/>
      <c r="J80" s="29">
        <v>-12403375000</v>
      </c>
      <c r="K80" s="20"/>
      <c r="L80" s="45">
        <f>J80/درآمد!$F$12</f>
        <v>4.8364288511906266E-2</v>
      </c>
      <c r="M80" s="37"/>
      <c r="N80" s="29">
        <v>0</v>
      </c>
      <c r="O80" s="29"/>
      <c r="P80" s="84">
        <v>-191508989762</v>
      </c>
      <c r="Q80" s="84"/>
      <c r="R80" s="29"/>
      <c r="S80" s="29">
        <v>0</v>
      </c>
      <c r="T80" s="27"/>
      <c r="U80" s="58">
        <f t="shared" si="1"/>
        <v>-191508989762</v>
      </c>
      <c r="V80" s="20"/>
      <c r="W80" s="45">
        <v>0.74673805004147331</v>
      </c>
    </row>
    <row r="81" spans="1:23" x14ac:dyDescent="0.45">
      <c r="A81" s="83" t="s">
        <v>89</v>
      </c>
      <c r="B81" s="83"/>
      <c r="C81" s="20"/>
      <c r="D81" s="29">
        <v>0</v>
      </c>
      <c r="E81" s="27"/>
      <c r="F81" s="29">
        <v>-171166575000</v>
      </c>
      <c r="G81" s="27"/>
      <c r="H81" s="29">
        <v>0</v>
      </c>
      <c r="I81" s="27"/>
      <c r="J81" s="29">
        <v>-171166575000</v>
      </c>
      <c r="K81" s="20"/>
      <c r="L81" s="45">
        <f>J81/درآمد!$F$12</f>
        <v>0.66742718146430646</v>
      </c>
      <c r="M81" s="37"/>
      <c r="N81" s="29">
        <v>0</v>
      </c>
      <c r="O81" s="29"/>
      <c r="P81" s="84">
        <v>-449048890750</v>
      </c>
      <c r="Q81" s="84"/>
      <c r="R81" s="29"/>
      <c r="S81" s="29">
        <v>0</v>
      </c>
      <c r="T81" s="27"/>
      <c r="U81" s="58">
        <f t="shared" si="1"/>
        <v>-449048890750</v>
      </c>
      <c r="V81" s="20"/>
      <c r="W81" s="45">
        <v>1.7509459658717157</v>
      </c>
    </row>
    <row r="82" spans="1:23" x14ac:dyDescent="0.45">
      <c r="A82" s="83" t="s">
        <v>25</v>
      </c>
      <c r="B82" s="83"/>
      <c r="C82" s="20"/>
      <c r="D82" s="29">
        <v>0</v>
      </c>
      <c r="E82" s="27"/>
      <c r="F82" s="29">
        <v>14586368999</v>
      </c>
      <c r="G82" s="27"/>
      <c r="H82" s="29">
        <v>0</v>
      </c>
      <c r="I82" s="27"/>
      <c r="J82" s="29">
        <v>14586368999</v>
      </c>
      <c r="K82" s="20"/>
      <c r="L82" s="45">
        <f>J82/درآمد!$F$12</f>
        <v>-5.6876403286102481E-2</v>
      </c>
      <c r="M82" s="37"/>
      <c r="N82" s="29">
        <v>0</v>
      </c>
      <c r="O82" s="29"/>
      <c r="P82" s="84">
        <v>-61982334765</v>
      </c>
      <c r="Q82" s="84"/>
      <c r="R82" s="29"/>
      <c r="S82" s="29">
        <v>0</v>
      </c>
      <c r="T82" s="27"/>
      <c r="U82" s="58">
        <f t="shared" si="1"/>
        <v>-61982334765</v>
      </c>
      <c r="V82" s="20"/>
      <c r="W82" s="45">
        <v>0.24168352544157118</v>
      </c>
    </row>
    <row r="83" spans="1:23" x14ac:dyDescent="0.45">
      <c r="A83" s="83" t="s">
        <v>60</v>
      </c>
      <c r="B83" s="83"/>
      <c r="C83" s="20"/>
      <c r="D83" s="29">
        <v>0</v>
      </c>
      <c r="E83" s="27"/>
      <c r="F83" s="29">
        <v>9615096299</v>
      </c>
      <c r="G83" s="27"/>
      <c r="H83" s="29">
        <v>0</v>
      </c>
      <c r="I83" s="27"/>
      <c r="J83" s="29">
        <v>9615096299</v>
      </c>
      <c r="K83" s="20"/>
      <c r="L83" s="45">
        <f>J83/درآمد!$F$12</f>
        <v>-3.7491996450530453E-2</v>
      </c>
      <c r="M83" s="37"/>
      <c r="N83" s="29">
        <v>0</v>
      </c>
      <c r="O83" s="29"/>
      <c r="P83" s="84">
        <v>-7914716102</v>
      </c>
      <c r="Q83" s="84"/>
      <c r="R83" s="29"/>
      <c r="S83" s="29">
        <v>0</v>
      </c>
      <c r="T83" s="27"/>
      <c r="U83" s="58">
        <f t="shared" si="1"/>
        <v>-7914716102</v>
      </c>
      <c r="V83" s="20"/>
      <c r="W83" s="45">
        <v>3.0861317142262222E-2</v>
      </c>
    </row>
    <row r="84" spans="1:23" x14ac:dyDescent="0.45">
      <c r="A84" s="83" t="s">
        <v>59</v>
      </c>
      <c r="B84" s="83"/>
      <c r="C84" s="20"/>
      <c r="D84" s="29">
        <v>0</v>
      </c>
      <c r="E84" s="27"/>
      <c r="F84" s="29">
        <v>15461551139</v>
      </c>
      <c r="G84" s="27"/>
      <c r="H84" s="29">
        <v>0</v>
      </c>
      <c r="I84" s="27"/>
      <c r="J84" s="29">
        <v>15461551139</v>
      </c>
      <c r="K84" s="20"/>
      <c r="L84" s="45">
        <f>J84/درآمد!$F$12</f>
        <v>-6.0288987483502587E-2</v>
      </c>
      <c r="M84" s="37"/>
      <c r="N84" s="29">
        <v>0</v>
      </c>
      <c r="O84" s="29"/>
      <c r="P84" s="84">
        <v>1242239939</v>
      </c>
      <c r="Q84" s="84"/>
      <c r="R84" s="29"/>
      <c r="S84" s="29">
        <v>0</v>
      </c>
      <c r="T84" s="27"/>
      <c r="U84" s="58">
        <f t="shared" si="1"/>
        <v>1242239939</v>
      </c>
      <c r="V84" s="20"/>
      <c r="W84" s="45">
        <v>-4.8437821685828894E-3</v>
      </c>
    </row>
    <row r="85" spans="1:23" x14ac:dyDescent="0.45">
      <c r="A85" s="83" t="s">
        <v>72</v>
      </c>
      <c r="B85" s="83"/>
      <c r="C85" s="20"/>
      <c r="D85" s="29">
        <v>0</v>
      </c>
      <c r="E85" s="27"/>
      <c r="F85" s="29">
        <v>20539988999</v>
      </c>
      <c r="G85" s="27"/>
      <c r="H85" s="29">
        <v>0</v>
      </c>
      <c r="I85" s="27"/>
      <c r="J85" s="29">
        <v>20539988999</v>
      </c>
      <c r="K85" s="20"/>
      <c r="L85" s="45">
        <f>J85/درآمد!$F$12</f>
        <v>-8.0091261771817496E-2</v>
      </c>
      <c r="M85" s="37"/>
      <c r="N85" s="29">
        <v>0</v>
      </c>
      <c r="O85" s="29"/>
      <c r="P85" s="84">
        <v>73050917400</v>
      </c>
      <c r="Q85" s="84"/>
      <c r="R85" s="29"/>
      <c r="S85" s="29">
        <v>0</v>
      </c>
      <c r="T85" s="27"/>
      <c r="U85" s="58">
        <f t="shared" si="1"/>
        <v>73050917400</v>
      </c>
      <c r="V85" s="20"/>
      <c r="W85" s="45">
        <v>-0.2848425010272847</v>
      </c>
    </row>
    <row r="86" spans="1:23" x14ac:dyDescent="0.45">
      <c r="A86" s="83" t="s">
        <v>70</v>
      </c>
      <c r="B86" s="83"/>
      <c r="C86" s="20"/>
      <c r="D86" s="29">
        <v>0</v>
      </c>
      <c r="E86" s="27"/>
      <c r="F86" s="29">
        <v>-1002262158900</v>
      </c>
      <c r="G86" s="27"/>
      <c r="H86" s="29">
        <v>0</v>
      </c>
      <c r="I86" s="27"/>
      <c r="J86" s="29">
        <v>-1002262158900</v>
      </c>
      <c r="K86" s="20"/>
      <c r="L86" s="45">
        <f>J86/درآمد!$F$12</f>
        <v>3.9081053517776927</v>
      </c>
      <c r="M86" s="37"/>
      <c r="N86" s="29">
        <v>0</v>
      </c>
      <c r="O86" s="29"/>
      <c r="P86" s="84">
        <v>-1027189179570</v>
      </c>
      <c r="Q86" s="84"/>
      <c r="R86" s="29"/>
      <c r="S86" s="29">
        <v>0</v>
      </c>
      <c r="T86" s="27"/>
      <c r="U86" s="58">
        <f t="shared" si="1"/>
        <v>-1027189179570</v>
      </c>
      <c r="V86" s="20"/>
      <c r="W86" s="45">
        <v>4.0052492884488187</v>
      </c>
    </row>
    <row r="87" spans="1:23" x14ac:dyDescent="0.45">
      <c r="A87" s="83" t="s">
        <v>85</v>
      </c>
      <c r="B87" s="83"/>
      <c r="C87" s="20"/>
      <c r="D87" s="29">
        <v>0</v>
      </c>
      <c r="E87" s="27"/>
      <c r="F87" s="29">
        <v>19870206749</v>
      </c>
      <c r="G87" s="27"/>
      <c r="H87" s="29">
        <v>0</v>
      </c>
      <c r="I87" s="27"/>
      <c r="J87" s="29">
        <v>19870206749</v>
      </c>
      <c r="K87" s="20"/>
      <c r="L87" s="45">
        <f>J87/درآمد!$F$12</f>
        <v>-7.7479590192174555E-2</v>
      </c>
      <c r="M87" s="37"/>
      <c r="N87" s="29">
        <v>0</v>
      </c>
      <c r="O87" s="29"/>
      <c r="P87" s="84">
        <v>22254631559</v>
      </c>
      <c r="Q87" s="84"/>
      <c r="R87" s="29"/>
      <c r="S87" s="29">
        <v>0</v>
      </c>
      <c r="T87" s="27"/>
      <c r="U87" s="58">
        <f t="shared" si="1"/>
        <v>22254631559</v>
      </c>
      <c r="V87" s="20"/>
      <c r="W87" s="45">
        <v>-8.6775979526662314E-2</v>
      </c>
    </row>
    <row r="88" spans="1:23" x14ac:dyDescent="0.45">
      <c r="A88" s="83" t="s">
        <v>81</v>
      </c>
      <c r="B88" s="83"/>
      <c r="C88" s="20"/>
      <c r="D88" s="29">
        <v>0</v>
      </c>
      <c r="E88" s="27"/>
      <c r="F88" s="29">
        <v>128598191999</v>
      </c>
      <c r="G88" s="27"/>
      <c r="H88" s="29">
        <v>0</v>
      </c>
      <c r="I88" s="27"/>
      <c r="J88" s="29">
        <v>128598191999</v>
      </c>
      <c r="K88" s="20"/>
      <c r="L88" s="45">
        <f>J88/درآمد!$F$12</f>
        <v>-0.50144094328754485</v>
      </c>
      <c r="M88" s="37"/>
      <c r="N88" s="29">
        <v>0</v>
      </c>
      <c r="O88" s="29"/>
      <c r="P88" s="84">
        <v>-535825800</v>
      </c>
      <c r="Q88" s="84"/>
      <c r="R88" s="29"/>
      <c r="S88" s="29">
        <v>0</v>
      </c>
      <c r="T88" s="27"/>
      <c r="U88" s="58">
        <f t="shared" si="1"/>
        <v>-535825800</v>
      </c>
      <c r="V88" s="20"/>
      <c r="W88" s="45">
        <v>2.0893092984886406E-3</v>
      </c>
    </row>
    <row r="89" spans="1:23" x14ac:dyDescent="0.45">
      <c r="A89" s="83" t="s">
        <v>23</v>
      </c>
      <c r="B89" s="83"/>
      <c r="C89" s="20"/>
      <c r="D89" s="29">
        <v>0</v>
      </c>
      <c r="E89" s="27"/>
      <c r="F89" s="29">
        <v>-17094827560</v>
      </c>
      <c r="G89" s="27"/>
      <c r="H89" s="29">
        <v>0</v>
      </c>
      <c r="I89" s="27"/>
      <c r="J89" s="29">
        <v>-17094827560</v>
      </c>
      <c r="K89" s="20"/>
      <c r="L89" s="45">
        <f>J89/درآمد!$F$12</f>
        <v>6.665759699864969E-2</v>
      </c>
      <c r="M89" s="37"/>
      <c r="N89" s="29">
        <v>0</v>
      </c>
      <c r="O89" s="29"/>
      <c r="P89" s="84">
        <v>-144018067800</v>
      </c>
      <c r="Q89" s="84"/>
      <c r="R89" s="29"/>
      <c r="S89" s="29">
        <v>0</v>
      </c>
      <c r="T89" s="27"/>
      <c r="U89" s="58">
        <f t="shared" si="1"/>
        <v>-144018067800</v>
      </c>
      <c r="V89" s="20"/>
      <c r="W89" s="45">
        <v>0.56155991033822461</v>
      </c>
    </row>
    <row r="90" spans="1:23" x14ac:dyDescent="0.45">
      <c r="A90" s="83" t="s">
        <v>32</v>
      </c>
      <c r="B90" s="83"/>
      <c r="C90" s="20"/>
      <c r="D90" s="29">
        <v>0</v>
      </c>
      <c r="E90" s="27"/>
      <c r="F90" s="29">
        <v>-251699245253</v>
      </c>
      <c r="G90" s="27"/>
      <c r="H90" s="29">
        <v>0</v>
      </c>
      <c r="I90" s="27"/>
      <c r="J90" s="29">
        <v>-251699245253</v>
      </c>
      <c r="K90" s="20"/>
      <c r="L90" s="45">
        <f>J90/درآمد!$F$12</f>
        <v>0.98144697839460193</v>
      </c>
      <c r="M90" s="37"/>
      <c r="N90" s="29">
        <v>0</v>
      </c>
      <c r="O90" s="29"/>
      <c r="P90" s="84">
        <v>26756708764</v>
      </c>
      <c r="Q90" s="84"/>
      <c r="R90" s="29"/>
      <c r="S90" s="29">
        <v>0</v>
      </c>
      <c r="T90" s="27"/>
      <c r="U90" s="58">
        <f t="shared" si="1"/>
        <v>26756708764</v>
      </c>
      <c r="V90" s="20"/>
      <c r="W90" s="45">
        <v>-0.10433062464998458</v>
      </c>
    </row>
    <row r="91" spans="1:23" x14ac:dyDescent="0.45">
      <c r="A91" s="83" t="s">
        <v>65</v>
      </c>
      <c r="B91" s="83"/>
      <c r="C91" s="20"/>
      <c r="D91" s="29">
        <v>0</v>
      </c>
      <c r="E91" s="27"/>
      <c r="F91" s="29">
        <v>20837669999</v>
      </c>
      <c r="G91" s="27"/>
      <c r="H91" s="29">
        <v>0</v>
      </c>
      <c r="I91" s="27"/>
      <c r="J91" s="29">
        <v>20837669999</v>
      </c>
      <c r="K91" s="20"/>
      <c r="L91" s="45">
        <f>J91/درآمد!$F$12</f>
        <v>-8.1252004696103233E-2</v>
      </c>
      <c r="M91" s="37"/>
      <c r="N91" s="29">
        <v>0</v>
      </c>
      <c r="O91" s="29"/>
      <c r="P91" s="84">
        <v>87121306000</v>
      </c>
      <c r="Q91" s="84"/>
      <c r="R91" s="29"/>
      <c r="S91" s="29">
        <v>0</v>
      </c>
      <c r="T91" s="27"/>
      <c r="U91" s="58">
        <f t="shared" si="1"/>
        <v>87121306000</v>
      </c>
      <c r="V91" s="20"/>
      <c r="W91" s="45">
        <v>-0.33970621556907898</v>
      </c>
    </row>
    <row r="92" spans="1:23" x14ac:dyDescent="0.45">
      <c r="A92" s="83" t="s">
        <v>61</v>
      </c>
      <c r="B92" s="83"/>
      <c r="C92" s="20"/>
      <c r="D92" s="29">
        <v>0</v>
      </c>
      <c r="E92" s="27"/>
      <c r="F92" s="29">
        <v>9118706898</v>
      </c>
      <c r="G92" s="27"/>
      <c r="H92" s="29">
        <v>0</v>
      </c>
      <c r="I92" s="27"/>
      <c r="J92" s="29">
        <v>9118706898</v>
      </c>
      <c r="K92" s="20"/>
      <c r="L92" s="45">
        <f>J92/درآمد!$F$12</f>
        <v>-3.5556432928165259E-2</v>
      </c>
      <c r="M92" s="37"/>
      <c r="N92" s="29">
        <v>0</v>
      </c>
      <c r="O92" s="29"/>
      <c r="P92" s="84">
        <v>-7020691170</v>
      </c>
      <c r="Q92" s="84"/>
      <c r="R92" s="29"/>
      <c r="S92" s="29">
        <v>0</v>
      </c>
      <c r="T92" s="27"/>
      <c r="U92" s="58">
        <f t="shared" si="1"/>
        <v>-7020691170</v>
      </c>
      <c r="V92" s="20"/>
      <c r="W92" s="45">
        <v>2.7375306197085125E-2</v>
      </c>
    </row>
    <row r="93" spans="1:23" x14ac:dyDescent="0.45">
      <c r="A93" s="83" t="s">
        <v>53</v>
      </c>
      <c r="B93" s="83"/>
      <c r="C93" s="20"/>
      <c r="D93" s="29">
        <v>0</v>
      </c>
      <c r="E93" s="27"/>
      <c r="F93" s="29">
        <v>16979724239</v>
      </c>
      <c r="G93" s="27"/>
      <c r="H93" s="29">
        <v>0</v>
      </c>
      <c r="I93" s="27"/>
      <c r="J93" s="29">
        <v>16979724239</v>
      </c>
      <c r="K93" s="20"/>
      <c r="L93" s="45">
        <f>J93/درآمد!$F$12</f>
        <v>-6.620877639735992E-2</v>
      </c>
      <c r="M93" s="37"/>
      <c r="N93" s="29">
        <v>0</v>
      </c>
      <c r="O93" s="29"/>
      <c r="P93" s="84">
        <v>-169580364392</v>
      </c>
      <c r="Q93" s="84"/>
      <c r="R93" s="29"/>
      <c r="S93" s="29">
        <v>0</v>
      </c>
      <c r="T93" s="27"/>
      <c r="U93" s="58">
        <f t="shared" si="1"/>
        <v>-169580364392</v>
      </c>
      <c r="V93" s="20"/>
      <c r="W93" s="45">
        <v>0.66123324439640196</v>
      </c>
    </row>
    <row r="94" spans="1:23" x14ac:dyDescent="0.45">
      <c r="A94" s="83" t="s">
        <v>74</v>
      </c>
      <c r="B94" s="83"/>
      <c r="C94" s="20"/>
      <c r="D94" s="29">
        <v>0</v>
      </c>
      <c r="E94" s="27"/>
      <c r="F94" s="29">
        <v>41051627326</v>
      </c>
      <c r="G94" s="27"/>
      <c r="H94" s="29">
        <v>0</v>
      </c>
      <c r="I94" s="27"/>
      <c r="J94" s="29">
        <v>41051627326</v>
      </c>
      <c r="K94" s="20"/>
      <c r="L94" s="45">
        <f>J94/درآمد!$F$12</f>
        <v>-0.16007197620630828</v>
      </c>
      <c r="M94" s="37"/>
      <c r="N94" s="29">
        <v>0</v>
      </c>
      <c r="O94" s="29"/>
      <c r="P94" s="84">
        <v>-145948744395</v>
      </c>
      <c r="Q94" s="84"/>
      <c r="R94" s="29"/>
      <c r="S94" s="29">
        <v>0</v>
      </c>
      <c r="T94" s="27"/>
      <c r="U94" s="58">
        <f t="shared" si="1"/>
        <v>-145948744395</v>
      </c>
      <c r="V94" s="20"/>
      <c r="W94" s="45">
        <v>0.56908806699344339</v>
      </c>
    </row>
    <row r="95" spans="1:23" x14ac:dyDescent="0.45">
      <c r="A95" s="83" t="s">
        <v>79</v>
      </c>
      <c r="B95" s="83"/>
      <c r="C95" s="20"/>
      <c r="D95" s="29">
        <v>0</v>
      </c>
      <c r="E95" s="27"/>
      <c r="F95" s="29">
        <v>-368628305000</v>
      </c>
      <c r="G95" s="27"/>
      <c r="H95" s="29">
        <v>0</v>
      </c>
      <c r="I95" s="27"/>
      <c r="J95" s="29">
        <v>-368628305000</v>
      </c>
      <c r="K95" s="20"/>
      <c r="L95" s="45">
        <f>J95/درآمد!$F$12</f>
        <v>1.4373866545738541</v>
      </c>
      <c r="M95" s="37"/>
      <c r="N95" s="29">
        <v>0</v>
      </c>
      <c r="O95" s="29"/>
      <c r="P95" s="84">
        <v>-391946650000</v>
      </c>
      <c r="Q95" s="84"/>
      <c r="R95" s="29"/>
      <c r="S95" s="29">
        <v>0</v>
      </c>
      <c r="T95" s="27"/>
      <c r="U95" s="58">
        <f t="shared" si="1"/>
        <v>-391946650000</v>
      </c>
      <c r="V95" s="20"/>
      <c r="W95" s="45">
        <v>1.5282910609315057</v>
      </c>
    </row>
    <row r="96" spans="1:23" x14ac:dyDescent="0.45">
      <c r="A96" s="83" t="s">
        <v>30</v>
      </c>
      <c r="B96" s="83"/>
      <c r="C96" s="20"/>
      <c r="D96" s="29">
        <v>0</v>
      </c>
      <c r="E96" s="27"/>
      <c r="F96" s="29">
        <v>11341646099</v>
      </c>
      <c r="G96" s="27"/>
      <c r="H96" s="29">
        <v>0</v>
      </c>
      <c r="I96" s="27"/>
      <c r="J96" s="29">
        <v>11341646099</v>
      </c>
      <c r="K96" s="20"/>
      <c r="L96" s="45">
        <f>J96/درآمد!$F$12</f>
        <v>-4.4224305411387804E-2</v>
      </c>
      <c r="M96" s="37"/>
      <c r="N96" s="29">
        <v>0</v>
      </c>
      <c r="O96" s="29"/>
      <c r="P96" s="84">
        <v>-102704906350</v>
      </c>
      <c r="Q96" s="84"/>
      <c r="R96" s="29"/>
      <c r="S96" s="29">
        <v>0</v>
      </c>
      <c r="T96" s="27"/>
      <c r="U96" s="58">
        <f t="shared" si="1"/>
        <v>-102704906350</v>
      </c>
      <c r="V96" s="20"/>
      <c r="W96" s="45">
        <v>0.40047029433345693</v>
      </c>
    </row>
    <row r="97" spans="1:23" x14ac:dyDescent="0.45">
      <c r="A97" s="83" t="s">
        <v>87</v>
      </c>
      <c r="B97" s="83"/>
      <c r="C97" s="20"/>
      <c r="D97" s="29">
        <v>0</v>
      </c>
      <c r="E97" s="27"/>
      <c r="F97" s="29">
        <v>-1104396510</v>
      </c>
      <c r="G97" s="27"/>
      <c r="H97" s="29">
        <v>0</v>
      </c>
      <c r="I97" s="27"/>
      <c r="J97" s="29">
        <v>-1104396510</v>
      </c>
      <c r="K97" s="20"/>
      <c r="L97" s="45">
        <f>J97/درآمد!$F$12</f>
        <v>4.3063562491001336E-3</v>
      </c>
      <c r="M97" s="37"/>
      <c r="N97" s="29">
        <v>0</v>
      </c>
      <c r="O97" s="29"/>
      <c r="P97" s="84">
        <v>-103813271940</v>
      </c>
      <c r="Q97" s="84"/>
      <c r="R97" s="29"/>
      <c r="S97" s="29">
        <v>0</v>
      </c>
      <c r="T97" s="27"/>
      <c r="U97" s="58">
        <f t="shared" si="1"/>
        <v>-103813271940</v>
      </c>
      <c r="V97" s="20"/>
      <c r="W97" s="45">
        <v>0.40479206930829364</v>
      </c>
    </row>
    <row r="98" spans="1:23" x14ac:dyDescent="0.45">
      <c r="A98" s="83" t="s">
        <v>90</v>
      </c>
      <c r="B98" s="83"/>
      <c r="C98" s="20"/>
      <c r="D98" s="29">
        <v>0</v>
      </c>
      <c r="E98" s="27"/>
      <c r="F98" s="29">
        <v>1462605979</v>
      </c>
      <c r="G98" s="27"/>
      <c r="H98" s="29">
        <v>0</v>
      </c>
      <c r="I98" s="27"/>
      <c r="J98" s="29">
        <v>1462605979</v>
      </c>
      <c r="K98" s="20"/>
      <c r="L98" s="45">
        <f>J98/درآمد!$F$12</f>
        <v>-5.7031168974247025E-3</v>
      </c>
      <c r="M98" s="37"/>
      <c r="N98" s="29">
        <v>0</v>
      </c>
      <c r="O98" s="29"/>
      <c r="P98" s="84">
        <v>-5850423920</v>
      </c>
      <c r="Q98" s="84"/>
      <c r="R98" s="29"/>
      <c r="S98" s="29">
        <v>0</v>
      </c>
      <c r="T98" s="27"/>
      <c r="U98" s="58">
        <f t="shared" si="1"/>
        <v>-5850423920</v>
      </c>
      <c r="V98" s="20"/>
      <c r="W98" s="45">
        <v>2.2812162266461159E-2</v>
      </c>
    </row>
    <row r="99" spans="1:23" x14ac:dyDescent="0.45">
      <c r="A99" s="83" t="s">
        <v>55</v>
      </c>
      <c r="B99" s="83"/>
      <c r="C99" s="20"/>
      <c r="D99" s="29">
        <v>0</v>
      </c>
      <c r="E99" s="27"/>
      <c r="F99" s="29">
        <v>0</v>
      </c>
      <c r="G99" s="27"/>
      <c r="H99" s="29">
        <v>0</v>
      </c>
      <c r="I99" s="27"/>
      <c r="J99" s="29">
        <v>0</v>
      </c>
      <c r="K99" s="20"/>
      <c r="L99" s="45">
        <f>J99/درآمد!$F$12</f>
        <v>0</v>
      </c>
      <c r="M99" s="37"/>
      <c r="N99" s="29">
        <v>0</v>
      </c>
      <c r="O99" s="29"/>
      <c r="P99" s="84">
        <v>-317625627000</v>
      </c>
      <c r="Q99" s="84"/>
      <c r="R99" s="29"/>
      <c r="S99" s="29">
        <v>0</v>
      </c>
      <c r="T99" s="27"/>
      <c r="U99" s="58">
        <f t="shared" si="1"/>
        <v>-317625627000</v>
      </c>
      <c r="V99" s="20"/>
      <c r="W99" s="45">
        <v>1.2384961230485401</v>
      </c>
    </row>
    <row r="100" spans="1:23" x14ac:dyDescent="0.45">
      <c r="A100" s="83" t="s">
        <v>43</v>
      </c>
      <c r="B100" s="83"/>
      <c r="C100" s="20"/>
      <c r="D100" s="29">
        <v>0</v>
      </c>
      <c r="E100" s="27"/>
      <c r="F100" s="29">
        <v>1287745972</v>
      </c>
      <c r="G100" s="27"/>
      <c r="H100" s="29">
        <v>0</v>
      </c>
      <c r="I100" s="27"/>
      <c r="J100" s="29">
        <v>1287745972</v>
      </c>
      <c r="K100" s="20"/>
      <c r="L100" s="45">
        <f>J100/درآمد!$F$12</f>
        <v>-5.0212879736243696E-3</v>
      </c>
      <c r="M100" s="37"/>
      <c r="N100" s="29">
        <v>0</v>
      </c>
      <c r="O100" s="29"/>
      <c r="P100" s="84">
        <v>398755560</v>
      </c>
      <c r="Q100" s="84"/>
      <c r="R100" s="29"/>
      <c r="S100" s="29">
        <v>0</v>
      </c>
      <c r="T100" s="27"/>
      <c r="U100" s="58">
        <f t="shared" si="1"/>
        <v>398755560</v>
      </c>
      <c r="V100" s="20"/>
      <c r="W100" s="45">
        <v>-1.5548405831373648E-3</v>
      </c>
    </row>
    <row r="101" spans="1:23" x14ac:dyDescent="0.45">
      <c r="A101" s="83" t="s">
        <v>68</v>
      </c>
      <c r="B101" s="83"/>
      <c r="C101" s="20"/>
      <c r="D101" s="29">
        <v>0</v>
      </c>
      <c r="E101" s="27"/>
      <c r="F101" s="29">
        <v>75908654999</v>
      </c>
      <c r="G101" s="27"/>
      <c r="H101" s="29">
        <v>0</v>
      </c>
      <c r="I101" s="27"/>
      <c r="J101" s="29">
        <v>75908654999</v>
      </c>
      <c r="K101" s="20"/>
      <c r="L101" s="45">
        <f>J101/درآمد!$F$12</f>
        <v>-0.29598944568896707</v>
      </c>
      <c r="M101" s="37"/>
      <c r="N101" s="29">
        <v>0</v>
      </c>
      <c r="O101" s="29"/>
      <c r="P101" s="84">
        <v>322815399074</v>
      </c>
      <c r="Q101" s="84"/>
      <c r="R101" s="29"/>
      <c r="S101" s="29">
        <v>0</v>
      </c>
      <c r="T101" s="27"/>
      <c r="U101" s="58">
        <f t="shared" si="1"/>
        <v>322815399074</v>
      </c>
      <c r="V101" s="20"/>
      <c r="W101" s="45">
        <v>-1.258732250258628</v>
      </c>
    </row>
    <row r="102" spans="1:23" x14ac:dyDescent="0.45">
      <c r="A102" s="83" t="s">
        <v>80</v>
      </c>
      <c r="B102" s="83"/>
      <c r="C102" s="20"/>
      <c r="D102" s="29">
        <v>0</v>
      </c>
      <c r="E102" s="27"/>
      <c r="F102" s="29">
        <v>-595362000</v>
      </c>
      <c r="G102" s="27"/>
      <c r="H102" s="29">
        <v>0</v>
      </c>
      <c r="I102" s="27"/>
      <c r="J102" s="29">
        <v>-595362000</v>
      </c>
      <c r="K102" s="20"/>
      <c r="L102" s="45">
        <f>J102/درآمد!$F$12</f>
        <v>2.3214858485715007E-3</v>
      </c>
      <c r="M102" s="37"/>
      <c r="N102" s="29">
        <v>0</v>
      </c>
      <c r="O102" s="29"/>
      <c r="P102" s="84">
        <v>-44124066577</v>
      </c>
      <c r="Q102" s="84"/>
      <c r="R102" s="29"/>
      <c r="S102" s="29">
        <v>0</v>
      </c>
      <c r="T102" s="27"/>
      <c r="U102" s="58">
        <f t="shared" si="1"/>
        <v>-44124066577</v>
      </c>
      <c r="V102" s="20"/>
      <c r="W102" s="45">
        <v>0.172049988235837</v>
      </c>
    </row>
    <row r="103" spans="1:23" x14ac:dyDescent="0.45">
      <c r="A103" s="83" t="s">
        <v>42</v>
      </c>
      <c r="B103" s="83"/>
      <c r="C103" s="20"/>
      <c r="D103" s="29">
        <v>0</v>
      </c>
      <c r="E103" s="27"/>
      <c r="F103" s="29">
        <v>8096923199</v>
      </c>
      <c r="G103" s="27"/>
      <c r="H103" s="29">
        <v>0</v>
      </c>
      <c r="I103" s="27"/>
      <c r="J103" s="29">
        <v>8096923199</v>
      </c>
      <c r="K103" s="20"/>
      <c r="L103" s="45">
        <f>J103/درآمد!$F$12</f>
        <v>-3.1572207536673128E-2</v>
      </c>
      <c r="M103" s="20"/>
      <c r="N103" s="29">
        <v>0</v>
      </c>
      <c r="O103" s="27"/>
      <c r="P103" s="84">
        <v>-96150963000</v>
      </c>
      <c r="Q103" s="84"/>
      <c r="R103" s="27"/>
      <c r="S103" s="29">
        <v>0</v>
      </c>
      <c r="T103" s="27"/>
      <c r="U103" s="58">
        <f t="shared" si="1"/>
        <v>-96150963000</v>
      </c>
      <c r="V103" s="20"/>
      <c r="W103" s="45">
        <v>0.37491494633990607</v>
      </c>
    </row>
    <row r="104" spans="1:23" x14ac:dyDescent="0.45">
      <c r="A104" s="83" t="s">
        <v>66</v>
      </c>
      <c r="B104" s="83"/>
      <c r="C104" s="20"/>
      <c r="D104" s="29">
        <v>0</v>
      </c>
      <c r="E104" s="27"/>
      <c r="F104" s="29">
        <v>30767315889</v>
      </c>
      <c r="G104" s="27"/>
      <c r="H104" s="29">
        <v>0</v>
      </c>
      <c r="I104" s="27"/>
      <c r="J104" s="29">
        <v>30767315889</v>
      </c>
      <c r="K104" s="20"/>
      <c r="L104" s="45">
        <f>J104/درآمد!$F$12</f>
        <v>-0.11997051950719492</v>
      </c>
      <c r="M104" s="20"/>
      <c r="N104" s="29">
        <v>0</v>
      </c>
      <c r="O104" s="27"/>
      <c r="P104" s="84">
        <v>-49969731840</v>
      </c>
      <c r="Q104" s="84"/>
      <c r="R104" s="27"/>
      <c r="S104" s="29">
        <v>0</v>
      </c>
      <c r="T104" s="27"/>
      <c r="U104" s="58">
        <f t="shared" si="1"/>
        <v>-49969731840</v>
      </c>
      <c r="V104" s="20"/>
      <c r="W104" s="45">
        <v>0.19484359539293533</v>
      </c>
    </row>
    <row r="105" spans="1:23" x14ac:dyDescent="0.45">
      <c r="A105" s="83" t="s">
        <v>78</v>
      </c>
      <c r="B105" s="83"/>
      <c r="C105" s="20"/>
      <c r="D105" s="29">
        <v>0</v>
      </c>
      <c r="E105" s="27"/>
      <c r="F105" s="29">
        <v>0</v>
      </c>
      <c r="G105" s="27"/>
      <c r="H105" s="29">
        <v>0</v>
      </c>
      <c r="I105" s="27"/>
      <c r="J105" s="29">
        <v>0</v>
      </c>
      <c r="K105" s="20"/>
      <c r="L105" s="45">
        <f>J105/درآمد!$F$12</f>
        <v>0</v>
      </c>
      <c r="M105" s="20"/>
      <c r="N105" s="29">
        <v>0</v>
      </c>
      <c r="O105" s="27"/>
      <c r="P105" s="84">
        <v>-81294696560</v>
      </c>
      <c r="Q105" s="84"/>
      <c r="R105" s="27"/>
      <c r="S105" s="29">
        <v>0</v>
      </c>
      <c r="T105" s="27"/>
      <c r="U105" s="58">
        <f t="shared" si="1"/>
        <v>-81294696560</v>
      </c>
      <c r="V105" s="20"/>
      <c r="W105" s="45">
        <v>0.31698691149366176</v>
      </c>
    </row>
    <row r="106" spans="1:23" x14ac:dyDescent="0.45">
      <c r="A106" s="83" t="s">
        <v>75</v>
      </c>
      <c r="B106" s="83"/>
      <c r="C106" s="20"/>
      <c r="D106" s="29">
        <v>0</v>
      </c>
      <c r="E106" s="27"/>
      <c r="F106" s="29">
        <v>1714642559</v>
      </c>
      <c r="G106" s="27"/>
      <c r="H106" s="29">
        <v>0</v>
      </c>
      <c r="I106" s="27"/>
      <c r="J106" s="29">
        <v>1714642559</v>
      </c>
      <c r="K106" s="20"/>
      <c r="L106" s="45">
        <f>J106/درآمد!$F$12</f>
        <v>-6.6858792399866378E-3</v>
      </c>
      <c r="M106" s="20"/>
      <c r="N106" s="29">
        <v>0</v>
      </c>
      <c r="O106" s="27"/>
      <c r="P106" s="84">
        <v>1330634069</v>
      </c>
      <c r="Q106" s="84"/>
      <c r="R106" s="27"/>
      <c r="S106" s="29">
        <v>0</v>
      </c>
      <c r="T106" s="27"/>
      <c r="U106" s="58">
        <f t="shared" si="1"/>
        <v>1330634069</v>
      </c>
      <c r="V106" s="20"/>
      <c r="W106" s="45">
        <v>-5.1884514206808922E-3</v>
      </c>
    </row>
    <row r="107" spans="1:23" x14ac:dyDescent="0.45">
      <c r="A107" s="83" t="s">
        <v>84</v>
      </c>
      <c r="B107" s="83"/>
      <c r="C107" s="20"/>
      <c r="D107" s="29">
        <v>0</v>
      </c>
      <c r="E107" s="27"/>
      <c r="F107" s="29">
        <v>6350527999</v>
      </c>
      <c r="G107" s="27"/>
      <c r="H107" s="29">
        <v>0</v>
      </c>
      <c r="I107" s="27"/>
      <c r="J107" s="29">
        <v>6350527999</v>
      </c>
      <c r="K107" s="20"/>
      <c r="L107" s="45">
        <f>J107/درآمد!$F$12</f>
        <v>-2.4762515714196721E-2</v>
      </c>
      <c r="M107" s="20"/>
      <c r="N107" s="29">
        <v>0</v>
      </c>
      <c r="O107" s="27"/>
      <c r="P107" s="84">
        <v>-48025868000</v>
      </c>
      <c r="Q107" s="84"/>
      <c r="R107" s="27"/>
      <c r="S107" s="29">
        <v>0</v>
      </c>
      <c r="T107" s="27"/>
      <c r="U107" s="58">
        <f t="shared" si="1"/>
        <v>-48025868000</v>
      </c>
      <c r="V107" s="20"/>
      <c r="W107" s="45">
        <v>0.18726401860527817</v>
      </c>
    </row>
    <row r="108" spans="1:23" x14ac:dyDescent="0.45">
      <c r="A108" s="83" t="s">
        <v>76</v>
      </c>
      <c r="B108" s="83"/>
      <c r="C108" s="20"/>
      <c r="D108" s="29">
        <v>0</v>
      </c>
      <c r="E108" s="27"/>
      <c r="F108" s="29">
        <v>-196707604800</v>
      </c>
      <c r="G108" s="27"/>
      <c r="H108" s="29">
        <v>0</v>
      </c>
      <c r="I108" s="27"/>
      <c r="J108" s="29">
        <v>-196707604800</v>
      </c>
      <c r="K108" s="20"/>
      <c r="L108" s="45">
        <f>J108/درآمد!$F$12</f>
        <v>0.76701892436802388</v>
      </c>
      <c r="M108" s="20"/>
      <c r="N108" s="29">
        <v>0</v>
      </c>
      <c r="O108" s="27"/>
      <c r="P108" s="84">
        <v>-199403993807</v>
      </c>
      <c r="Q108" s="84"/>
      <c r="R108" s="27"/>
      <c r="S108" s="29">
        <v>0</v>
      </c>
      <c r="T108" s="27"/>
      <c r="U108" s="58">
        <f t="shared" si="1"/>
        <v>-199403993807</v>
      </c>
      <c r="V108" s="20"/>
      <c r="W108" s="45">
        <v>0.7775225052932061</v>
      </c>
    </row>
    <row r="109" spans="1:23" x14ac:dyDescent="0.45">
      <c r="A109" s="85" t="s">
        <v>93</v>
      </c>
      <c r="B109" s="85"/>
      <c r="C109" s="20"/>
      <c r="D109" s="30">
        <v>0</v>
      </c>
      <c r="E109" s="27"/>
      <c r="F109" s="30">
        <v>-3874088000</v>
      </c>
      <c r="G109" s="27"/>
      <c r="H109" s="30">
        <v>0</v>
      </c>
      <c r="I109" s="27"/>
      <c r="J109" s="30">
        <v>-3874088000</v>
      </c>
      <c r="K109" s="20"/>
      <c r="L109" s="46">
        <f>J109/درآمد!$F$12</f>
        <v>1.5106171485786241E-2</v>
      </c>
      <c r="M109" s="20"/>
      <c r="N109" s="30">
        <v>0</v>
      </c>
      <c r="O109" s="27"/>
      <c r="P109" s="84">
        <v>-3874088005</v>
      </c>
      <c r="Q109" s="86"/>
      <c r="R109" s="27"/>
      <c r="S109" s="30">
        <v>0</v>
      </c>
      <c r="T109" s="27"/>
      <c r="U109" s="30">
        <f t="shared" si="1"/>
        <v>-3874088005</v>
      </c>
      <c r="V109" s="20"/>
      <c r="W109" s="46">
        <v>1.510596931317941E-2</v>
      </c>
    </row>
    <row r="110" spans="1:23" ht="21" x14ac:dyDescent="0.45">
      <c r="A110" s="87" t="s">
        <v>96</v>
      </c>
      <c r="B110" s="87"/>
      <c r="C110" s="20"/>
      <c r="D110" s="31">
        <f>SUM(D9:D109)</f>
        <v>433063223562</v>
      </c>
      <c r="E110" s="27"/>
      <c r="F110" s="31">
        <f>SUM(F9:F109)</f>
        <v>-2605266330702</v>
      </c>
      <c r="G110" s="27"/>
      <c r="H110" s="31">
        <f>SUM(H9:H109)</f>
        <v>-190677370355</v>
      </c>
      <c r="I110" s="27"/>
      <c r="J110" s="31">
        <f>SUM(J9:J109)</f>
        <v>-2362880477495</v>
      </c>
      <c r="K110" s="20"/>
      <c r="L110" s="57">
        <f>SUM(L9:L109)</f>
        <v>9.2135433406406726</v>
      </c>
      <c r="M110" s="20"/>
      <c r="N110" s="31">
        <f>SUM(N9:N109)</f>
        <v>1208830250000</v>
      </c>
      <c r="O110" s="27"/>
      <c r="P110" s="27"/>
      <c r="Q110" s="31">
        <f>SUM(P9:Q109)</f>
        <v>-6965218276002</v>
      </c>
      <c r="R110" s="27"/>
      <c r="S110" s="31">
        <f>SUM(S9:S109)</f>
        <v>2237622589896</v>
      </c>
      <c r="T110" s="27"/>
      <c r="U110" s="31">
        <f>SUM(U9:U109)</f>
        <v>-3518765436106</v>
      </c>
      <c r="V110" s="20"/>
      <c r="W110" s="47">
        <f>SUM(W9:W109)</f>
        <v>13.720484054438403</v>
      </c>
    </row>
    <row r="111" spans="1:23" x14ac:dyDescent="0.45">
      <c r="A111" s="20"/>
      <c r="B111" s="20"/>
      <c r="C111" s="20"/>
      <c r="D111" s="27"/>
      <c r="E111" s="27"/>
      <c r="F111" s="27"/>
      <c r="G111" s="27"/>
      <c r="H111" s="27"/>
      <c r="I111" s="27"/>
      <c r="J111" s="27"/>
      <c r="K111" s="20"/>
      <c r="L111" s="20"/>
      <c r="M111" s="20"/>
      <c r="N111" s="27"/>
      <c r="O111" s="27"/>
      <c r="P111" s="27"/>
      <c r="Q111" s="27"/>
      <c r="R111" s="27"/>
      <c r="S111" s="27"/>
      <c r="T111" s="27"/>
      <c r="U111" s="27"/>
      <c r="V111" s="20"/>
      <c r="W111" s="20"/>
    </row>
    <row r="112" spans="1:23" x14ac:dyDescent="0.4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</row>
    <row r="113" spans="1:23" x14ac:dyDescent="0.4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84"/>
      <c r="R113" s="84"/>
      <c r="S113" s="20"/>
      <c r="T113" s="20"/>
      <c r="U113" s="20"/>
      <c r="V113" s="20"/>
      <c r="W113" s="20"/>
    </row>
    <row r="114" spans="1:23" x14ac:dyDescent="0.4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7"/>
      <c r="R114" s="20"/>
      <c r="S114" s="20"/>
      <c r="T114" s="20"/>
      <c r="U114" s="20"/>
      <c r="V114" s="20"/>
      <c r="W114" s="20"/>
    </row>
  </sheetData>
  <mergeCells count="214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9:B39"/>
    <mergeCell ref="P39:Q39"/>
    <mergeCell ref="A40:B40"/>
    <mergeCell ref="P40:Q40"/>
    <mergeCell ref="A41:B41"/>
    <mergeCell ref="P41:Q41"/>
    <mergeCell ref="A42:B42"/>
    <mergeCell ref="P42:Q42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63:B63"/>
    <mergeCell ref="P63:Q63"/>
    <mergeCell ref="A64:B64"/>
    <mergeCell ref="P64:Q64"/>
    <mergeCell ref="A65:B65"/>
    <mergeCell ref="P65:Q65"/>
    <mergeCell ref="A66:B66"/>
    <mergeCell ref="P66:Q66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7:B107"/>
    <mergeCell ref="P107:Q107"/>
    <mergeCell ref="A108:B108"/>
    <mergeCell ref="P108:Q108"/>
    <mergeCell ref="A109:B109"/>
    <mergeCell ref="P109:Q109"/>
    <mergeCell ref="A110:B110"/>
    <mergeCell ref="Q113:R113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7"/>
  <sheetViews>
    <sheetView rightToLeft="1" workbookViewId="0">
      <selection activeCell="A2" sqref="A2:T2"/>
    </sheetView>
  </sheetViews>
  <sheetFormatPr defaultRowHeight="15.75" x14ac:dyDescent="0.4"/>
  <cols>
    <col min="1" max="1" width="6.5703125" style="7" bestFit="1" customWidth="1"/>
    <col min="2" max="2" width="15.42578125" style="7" customWidth="1"/>
    <col min="3" max="3" width="1.28515625" style="7" customWidth="1"/>
    <col min="4" max="4" width="14.5703125" style="7" customWidth="1"/>
    <col min="5" max="5" width="0.85546875" style="7" customWidth="1"/>
    <col min="6" max="6" width="18.42578125" style="7" bestFit="1" customWidth="1"/>
    <col min="7" max="7" width="0.85546875" style="7" customWidth="1"/>
    <col min="8" max="8" width="16.85546875" style="7" bestFit="1" customWidth="1"/>
    <col min="9" max="9" width="1.28515625" style="7" customWidth="1"/>
    <col min="10" max="10" width="19.42578125" style="7" customWidth="1"/>
    <col min="11" max="11" width="1.28515625" style="7" customWidth="1"/>
    <col min="12" max="12" width="17.28515625" style="7" bestFit="1" customWidth="1"/>
    <col min="13" max="13" width="0.85546875" style="7" customWidth="1"/>
    <col min="14" max="14" width="20" style="7" customWidth="1"/>
    <col min="15" max="15" width="0.85546875" style="7" customWidth="1"/>
    <col min="16" max="16" width="18.28515625" style="7" bestFit="1" customWidth="1"/>
    <col min="17" max="17" width="0.85546875" style="7" customWidth="1"/>
    <col min="18" max="18" width="19.42578125" style="7" customWidth="1"/>
    <col min="19" max="19" width="0.5703125" style="7" customWidth="1"/>
    <col min="20" max="20" width="17.28515625" style="7" bestFit="1" customWidth="1"/>
  </cols>
  <sheetData>
    <row r="1" spans="1:20" ht="29.1" customHeight="1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21.75" customHeight="1" x14ac:dyDescent="0.2">
      <c r="A2" s="96" t="s">
        <v>111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1:20" ht="21.75" customHeight="1" x14ac:dyDescent="0.2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1:20" ht="14.45" customHeight="1" x14ac:dyDescent="0.4"/>
    <row r="5" spans="1:20" ht="18" customHeight="1" x14ac:dyDescent="0.4">
      <c r="A5" s="59" t="s">
        <v>157</v>
      </c>
      <c r="B5" s="97" t="s">
        <v>159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6" spans="1:20" ht="16.5" customHeight="1" x14ac:dyDescent="0.2">
      <c r="A6" s="20"/>
      <c r="B6" s="20"/>
      <c r="C6" s="20"/>
      <c r="D6" s="98" t="s">
        <v>125</v>
      </c>
      <c r="E6" s="98"/>
      <c r="F6" s="98"/>
      <c r="G6" s="98"/>
      <c r="H6" s="98"/>
      <c r="I6" s="98"/>
      <c r="J6" s="98"/>
      <c r="K6" s="20"/>
      <c r="L6" s="61"/>
      <c r="M6" s="61"/>
      <c r="N6" s="61"/>
      <c r="O6" s="61"/>
      <c r="P6" s="61"/>
      <c r="Q6" s="41"/>
      <c r="R6" s="98" t="s">
        <v>9</v>
      </c>
      <c r="S6" s="98"/>
      <c r="T6" s="98"/>
    </row>
    <row r="7" spans="1:20" ht="18" customHeight="1" x14ac:dyDescent="0.2">
      <c r="A7" s="98" t="s">
        <v>160</v>
      </c>
      <c r="B7" s="98"/>
      <c r="C7" s="20"/>
      <c r="D7" s="61" t="s">
        <v>161</v>
      </c>
      <c r="E7" s="20"/>
      <c r="F7" s="61" t="s">
        <v>129</v>
      </c>
      <c r="G7" s="20"/>
      <c r="H7" s="61" t="s">
        <v>130</v>
      </c>
      <c r="I7" s="20"/>
      <c r="J7" s="61" t="s">
        <v>96</v>
      </c>
      <c r="K7" s="20"/>
      <c r="L7" s="61" t="s">
        <v>116</v>
      </c>
      <c r="M7" s="20"/>
      <c r="N7" s="61" t="s">
        <v>129</v>
      </c>
      <c r="O7" s="20"/>
      <c r="P7" s="61" t="s">
        <v>130</v>
      </c>
      <c r="Q7" s="20"/>
      <c r="R7" s="61" t="s">
        <v>96</v>
      </c>
      <c r="S7" s="41"/>
      <c r="T7" s="62" t="s">
        <v>116</v>
      </c>
    </row>
    <row r="8" spans="1:20" ht="18" customHeight="1" x14ac:dyDescent="0.2">
      <c r="A8" s="105" t="s">
        <v>62</v>
      </c>
      <c r="B8" s="105"/>
      <c r="C8" s="20"/>
      <c r="D8" s="20">
        <v>0</v>
      </c>
      <c r="E8" s="20"/>
      <c r="F8" s="27">
        <v>430508529499</v>
      </c>
      <c r="G8" s="20"/>
      <c r="H8" s="27">
        <v>0</v>
      </c>
      <c r="I8" s="20"/>
      <c r="J8" s="27">
        <v>430508529499</v>
      </c>
      <c r="K8" s="20"/>
      <c r="L8" s="66">
        <f>-J8/[1]درآمد!$F$12</f>
        <v>-0.21708220203702125</v>
      </c>
      <c r="M8" s="20"/>
      <c r="N8" s="106">
        <v>1391789903718</v>
      </c>
      <c r="O8" s="106"/>
      <c r="P8" s="27">
        <v>985539015557</v>
      </c>
      <c r="Q8" s="20"/>
      <c r="R8" s="29">
        <f>N8+P8</f>
        <v>2377328919275</v>
      </c>
      <c r="S8" s="41"/>
      <c r="T8" s="66">
        <v>-9.2698819264526318</v>
      </c>
    </row>
    <row r="9" spans="1:20" ht="18.75" x14ac:dyDescent="0.2">
      <c r="A9" s="105" t="s">
        <v>140</v>
      </c>
      <c r="B9" s="105"/>
      <c r="C9" s="20"/>
      <c r="D9" s="20"/>
      <c r="E9" s="20"/>
      <c r="F9" s="27"/>
      <c r="G9" s="20"/>
      <c r="H9" s="27"/>
      <c r="I9" s="20"/>
      <c r="J9" s="27"/>
      <c r="K9" s="20"/>
      <c r="L9" s="66"/>
      <c r="M9" s="20"/>
      <c r="N9" s="106"/>
      <c r="O9" s="106"/>
      <c r="P9" s="27">
        <v>663021120134</v>
      </c>
      <c r="Q9" s="20"/>
      <c r="R9" s="29">
        <f>N9+P9</f>
        <v>663021120134</v>
      </c>
      <c r="S9" s="41"/>
      <c r="T9" s="66">
        <v>-2.5853080104123305</v>
      </c>
    </row>
    <row r="10" spans="1:20" ht="19.5" thickBot="1" x14ac:dyDescent="0.25">
      <c r="A10" s="70"/>
      <c r="B10" s="70"/>
      <c r="C10" s="20"/>
      <c r="D10" s="70"/>
      <c r="E10" s="20"/>
      <c r="F10" s="71">
        <f>SUM(F8:F9)</f>
        <v>430508529499</v>
      </c>
      <c r="G10" s="20"/>
      <c r="H10" s="70"/>
      <c r="I10" s="20"/>
      <c r="J10" s="71">
        <f>SUM(J8:J9)</f>
        <v>430508529499</v>
      </c>
      <c r="K10" s="20"/>
      <c r="L10" s="69">
        <f>SUM(L8:L9)</f>
        <v>-0.21708220203702125</v>
      </c>
      <c r="M10" s="20"/>
      <c r="N10" s="71">
        <f>SUM(N8:O9)</f>
        <v>1391789903718</v>
      </c>
      <c r="O10" s="20"/>
      <c r="P10" s="71">
        <f>SUM(P8:P9)</f>
        <v>1648560135691</v>
      </c>
      <c r="Q10" s="20"/>
      <c r="R10" s="72">
        <f>SUM(R8:R9)</f>
        <v>3040350039409</v>
      </c>
      <c r="S10" s="41"/>
      <c r="T10" s="69">
        <f>SUM(T8:T9)</f>
        <v>-11.855189936864962</v>
      </c>
    </row>
    <row r="11" spans="1:20" ht="19.5" thickTop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37"/>
      <c r="S11" s="41"/>
      <c r="T11" s="41"/>
    </row>
    <row r="12" spans="1:20" ht="18.75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41"/>
      <c r="T12" s="41"/>
    </row>
    <row r="13" spans="1:20" ht="18.75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1"/>
      <c r="T13" s="41"/>
    </row>
    <row r="14" spans="1:20" ht="18.75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41"/>
      <c r="T14" s="41"/>
    </row>
    <row r="15" spans="1:20" ht="18.75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1"/>
      <c r="T15" s="41"/>
    </row>
    <row r="16" spans="1:20" ht="18.75" x14ac:dyDescent="0.4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18.75" x14ac:dyDescent="0.4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</sheetData>
  <mergeCells count="11">
    <mergeCell ref="A9:B9"/>
    <mergeCell ref="N9:O9"/>
    <mergeCell ref="A1:T1"/>
    <mergeCell ref="A2:T2"/>
    <mergeCell ref="A3:T3"/>
    <mergeCell ref="A8:B8"/>
    <mergeCell ref="R6:T6"/>
    <mergeCell ref="A7:B7"/>
    <mergeCell ref="N8:O8"/>
    <mergeCell ref="B5:R5"/>
    <mergeCell ref="D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8"/>
  <sheetViews>
    <sheetView rightToLeft="1" workbookViewId="0">
      <selection activeCell="D21" sqref="D21"/>
    </sheetView>
  </sheetViews>
  <sheetFormatPr defaultRowHeight="15.75" x14ac:dyDescent="0.4"/>
  <cols>
    <col min="1" max="1" width="5.140625" style="7" customWidth="1"/>
    <col min="2" max="2" width="27.42578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20.7109375" style="7" customWidth="1"/>
    <col min="7" max="7" width="1.28515625" style="7" customWidth="1"/>
    <col min="8" max="8" width="19.42578125" style="7" customWidth="1"/>
    <col min="9" max="9" width="1.28515625" style="7" customWidth="1"/>
    <col min="10" max="10" width="19.42578125" style="7" customWidth="1"/>
    <col min="11" max="11" width="0.28515625" style="7" customWidth="1"/>
    <col min="12" max="12" width="9.140625" style="7"/>
  </cols>
  <sheetData>
    <row r="1" spans="1:10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.75" customHeight="1" x14ac:dyDescent="0.4">
      <c r="A2" s="81" t="s">
        <v>111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 x14ac:dyDescent="0.4"/>
    <row r="5" spans="1:10" ht="14.45" customHeight="1" x14ac:dyDescent="0.4"/>
    <row r="6" spans="1:10" ht="24" x14ac:dyDescent="0.4">
      <c r="A6" s="77" t="s">
        <v>158</v>
      </c>
      <c r="B6" s="101" t="s">
        <v>163</v>
      </c>
      <c r="C6" s="101"/>
      <c r="D6" s="101"/>
      <c r="E6" s="101"/>
      <c r="F6" s="101"/>
      <c r="G6" s="101"/>
      <c r="H6" s="101"/>
      <c r="I6" s="101"/>
      <c r="J6" s="101"/>
    </row>
    <row r="7" spans="1:10" ht="24" x14ac:dyDescent="0.4">
      <c r="A7" s="77"/>
      <c r="B7" s="6"/>
      <c r="C7" s="6"/>
      <c r="D7" s="6"/>
      <c r="E7" s="6"/>
      <c r="F7" s="6"/>
      <c r="G7" s="6"/>
      <c r="H7" s="6"/>
      <c r="I7" s="6"/>
      <c r="J7" s="6"/>
    </row>
    <row r="8" spans="1:10" ht="21" x14ac:dyDescent="0.4">
      <c r="A8" s="41"/>
      <c r="B8" s="41"/>
      <c r="C8" s="41"/>
      <c r="D8" s="89" t="s">
        <v>125</v>
      </c>
      <c r="E8" s="89"/>
      <c r="F8" s="89"/>
      <c r="G8" s="41"/>
      <c r="H8" s="89" t="s">
        <v>126</v>
      </c>
      <c r="I8" s="89"/>
      <c r="J8" s="89"/>
    </row>
    <row r="9" spans="1:10" ht="36.4" customHeight="1" x14ac:dyDescent="0.4">
      <c r="A9" s="89" t="s">
        <v>164</v>
      </c>
      <c r="B9" s="89"/>
      <c r="C9" s="41"/>
      <c r="D9" s="5" t="s">
        <v>165</v>
      </c>
      <c r="E9" s="42"/>
      <c r="F9" s="5" t="s">
        <v>166</v>
      </c>
      <c r="G9" s="41"/>
      <c r="H9" s="5" t="s">
        <v>165</v>
      </c>
      <c r="I9" s="42"/>
      <c r="J9" s="5" t="s">
        <v>166</v>
      </c>
    </row>
    <row r="10" spans="1:10" ht="21.75" customHeight="1" x14ac:dyDescent="0.4">
      <c r="A10" s="90" t="s">
        <v>198</v>
      </c>
      <c r="B10" s="90"/>
      <c r="C10" s="41"/>
      <c r="D10" s="22">
        <v>57298</v>
      </c>
      <c r="E10" s="41"/>
      <c r="F10" s="73">
        <f>D10/$D$17</f>
        <v>2.532612907769003E-6</v>
      </c>
      <c r="G10" s="41"/>
      <c r="H10" s="22">
        <v>275246</v>
      </c>
      <c r="I10" s="41"/>
      <c r="J10" s="73">
        <f>H10/$H$17</f>
        <v>1.4622333593678005E-6</v>
      </c>
    </row>
    <row r="11" spans="1:10" ht="21.75" customHeight="1" x14ac:dyDescent="0.4">
      <c r="A11" s="83" t="s">
        <v>94</v>
      </c>
      <c r="B11" s="83"/>
      <c r="C11" s="41"/>
      <c r="D11" s="23">
        <v>27182</v>
      </c>
      <c r="E11" s="41"/>
      <c r="F11" s="74">
        <f t="shared" ref="F11:F16" si="0">D11/$D$17</f>
        <v>1.2014639962821921E-6</v>
      </c>
      <c r="G11" s="41"/>
      <c r="H11" s="23">
        <v>146568</v>
      </c>
      <c r="I11" s="41"/>
      <c r="J11" s="74">
        <f t="shared" ref="J11:J16" si="1">H11/$H$17</f>
        <v>7.7863663419566414E-7</v>
      </c>
    </row>
    <row r="12" spans="1:10" ht="21.75" customHeight="1" x14ac:dyDescent="0.4">
      <c r="A12" s="83" t="s">
        <v>20</v>
      </c>
      <c r="B12" s="83"/>
      <c r="C12" s="41"/>
      <c r="D12" s="23">
        <v>367904</v>
      </c>
      <c r="E12" s="41"/>
      <c r="F12" s="74">
        <f t="shared" si="0"/>
        <v>1.6261622032529013E-5</v>
      </c>
      <c r="G12" s="41"/>
      <c r="H12" s="23">
        <v>3537109</v>
      </c>
      <c r="I12" s="41"/>
      <c r="J12" s="74">
        <f t="shared" si="1"/>
        <v>1.879075000370607E-5</v>
      </c>
    </row>
    <row r="13" spans="1:10" ht="21.75" customHeight="1" x14ac:dyDescent="0.4">
      <c r="A13" s="83" t="s">
        <v>199</v>
      </c>
      <c r="B13" s="83"/>
      <c r="C13" s="41"/>
      <c r="D13" s="23">
        <f>SUM(D12:D12)</f>
        <v>367904</v>
      </c>
      <c r="E13" s="41"/>
      <c r="F13" s="74">
        <f t="shared" si="0"/>
        <v>1.6261622032529013E-5</v>
      </c>
      <c r="G13" s="41"/>
      <c r="H13" s="23">
        <f>SUM(H12:H12)</f>
        <v>3537109</v>
      </c>
      <c r="I13" s="41"/>
      <c r="J13" s="74">
        <f t="shared" si="1"/>
        <v>1.879075000370607E-5</v>
      </c>
    </row>
    <row r="14" spans="1:10" ht="21.75" customHeight="1" x14ac:dyDescent="0.4">
      <c r="A14" s="83" t="s">
        <v>200</v>
      </c>
      <c r="B14" s="83"/>
      <c r="C14" s="41"/>
      <c r="D14" s="23">
        <v>396454</v>
      </c>
      <c r="E14" s="41"/>
      <c r="F14" s="74">
        <f t="shared" si="0"/>
        <v>1.7523552615041578E-5</v>
      </c>
      <c r="G14" s="41"/>
      <c r="H14" s="23">
        <v>1921855</v>
      </c>
      <c r="I14" s="41"/>
      <c r="J14" s="74">
        <f t="shared" si="1"/>
        <v>1.0209777772857024E-5</v>
      </c>
    </row>
    <row r="15" spans="1:10" ht="21.75" customHeight="1" x14ac:dyDescent="0.4">
      <c r="A15" s="83" t="s">
        <v>202</v>
      </c>
      <c r="B15" s="83"/>
      <c r="C15" s="41"/>
      <c r="D15" s="23">
        <v>1276045</v>
      </c>
      <c r="E15" s="41"/>
      <c r="F15" s="74">
        <f t="shared" si="0"/>
        <v>5.6402108937381718E-5</v>
      </c>
      <c r="G15" s="41"/>
      <c r="H15" s="23">
        <v>7370905</v>
      </c>
      <c r="I15" s="41"/>
      <c r="J15" s="74">
        <f t="shared" si="1"/>
        <v>3.9157637821188746E-5</v>
      </c>
    </row>
    <row r="16" spans="1:10" ht="21.75" customHeight="1" x14ac:dyDescent="0.4">
      <c r="A16" s="83" t="s">
        <v>201</v>
      </c>
      <c r="B16" s="83"/>
      <c r="C16" s="41"/>
      <c r="D16" s="23">
        <v>22621572590</v>
      </c>
      <c r="E16" s="41">
        <v>0</v>
      </c>
      <c r="F16" s="75">
        <f t="shared" si="0"/>
        <v>0.99988981701747848</v>
      </c>
      <c r="G16" s="41">
        <v>0</v>
      </c>
      <c r="H16" s="23">
        <v>188219923383</v>
      </c>
      <c r="I16" s="41"/>
      <c r="J16" s="75">
        <f t="shared" si="1"/>
        <v>0.99991081021440498</v>
      </c>
    </row>
    <row r="17" spans="1:10" ht="21.75" customHeight="1" thickBot="1" x14ac:dyDescent="0.45">
      <c r="A17" s="87" t="s">
        <v>96</v>
      </c>
      <c r="B17" s="87"/>
      <c r="C17" s="41"/>
      <c r="D17" s="26">
        <f>SUM(D10:D16)</f>
        <v>22624065377</v>
      </c>
      <c r="E17" s="41"/>
      <c r="F17" s="57">
        <f>SUM(F10:F16)</f>
        <v>1</v>
      </c>
      <c r="G17" s="41"/>
      <c r="H17" s="26">
        <f>SUM(H10:H16)</f>
        <v>188236712175</v>
      </c>
      <c r="I17" s="41"/>
      <c r="J17" s="57">
        <f>SUM(J10:J16)</f>
        <v>1</v>
      </c>
    </row>
    <row r="18" spans="1:10" x14ac:dyDescent="0.4">
      <c r="A18" s="41"/>
      <c r="B18" s="41"/>
      <c r="C18" s="41"/>
      <c r="D18" s="41"/>
      <c r="E18" s="41"/>
      <c r="F18" s="41"/>
      <c r="G18" s="41"/>
      <c r="H18" s="41"/>
      <c r="I18" s="41"/>
      <c r="J18" s="41"/>
    </row>
  </sheetData>
  <mergeCells count="15">
    <mergeCell ref="A1:J1"/>
    <mergeCell ref="A2:J2"/>
    <mergeCell ref="A3:J3"/>
    <mergeCell ref="B6:J6"/>
    <mergeCell ref="D8:F8"/>
    <mergeCell ref="H8:J8"/>
    <mergeCell ref="A17:B17"/>
    <mergeCell ref="A14:B14"/>
    <mergeCell ref="A16:B16"/>
    <mergeCell ref="A15:B15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صورت وضعیت</vt:lpstr>
      <vt:lpstr>سهام</vt:lpstr>
      <vt:lpstr>اوراق سپرده کالایی</vt:lpstr>
      <vt:lpstr>تعدیل قیمت</vt:lpstr>
      <vt:lpstr>سپرده</vt:lpstr>
      <vt:lpstr>درآمد</vt:lpstr>
      <vt:lpstr>درآمد سرمایه گذاری در سهام</vt:lpstr>
      <vt:lpstr>درآمد اوراق سپرده کالایی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اوراق سپرده کالایی'!Print_Area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2026-05-23T05:35:06Z</dcterms:created>
  <dcterms:modified xsi:type="dcterms:W3CDTF">2026-05-26T09:30:31Z</dcterms:modified>
</cp:coreProperties>
</file>