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5\"/>
    </mc:Choice>
  </mc:AlternateContent>
  <xr:revisionPtr revIDLastSave="0" documentId="13_ncr:1_{89E330BB-C63A-450D-B286-1EB3EEC2B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 سپرده کالایی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اوراق سپرده کالایی" sheetId="10" r:id="rId10"/>
    <sheet name="درآمد سپرده بانکی" sheetId="13" r:id="rId11"/>
    <sheet name="درآمد سود سهام" sheetId="15" r:id="rId12"/>
    <sheet name="سایر درآمدها" sheetId="14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</sheets>
  <definedNames>
    <definedName name="_xlnm.Print_Area" localSheetId="4">'اوراق سپرده کالایی'!$A$1:$AM$4</definedName>
    <definedName name="_xlnm.Print_Area" localSheetId="2">'اوراق مشتقه'!$A$1:$AX$115</definedName>
    <definedName name="_xlnm.Print_Area" localSheetId="5">'تعدیل قیمت'!$A$1:$N$12</definedName>
    <definedName name="_xlnm.Print_Area" localSheetId="7">درآمد!$A$1:$K$12</definedName>
    <definedName name="_xlnm.Print_Area" localSheetId="15">'درآمد اعمال اختیار'!$A$1:$Z$11</definedName>
    <definedName name="_xlnm.Print_Area" localSheetId="9">'درآمد اوراق سپرده کالایی'!$A$1:$W$4</definedName>
    <definedName name="_xlnm.Print_Area" localSheetId="10">'درآمد سپرده بانکی'!$A$1:$K$15</definedName>
    <definedName name="_xlnm.Print_Area" localSheetId="8">'درآمد سرمایه گذاری در سهام'!$A$1:$V$131</definedName>
    <definedName name="_xlnm.Print_Area" localSheetId="11">'درآمد سود سهام'!$A$1:$T$35</definedName>
    <definedName name="_xlnm.Print_Area" localSheetId="16">'درآمد ناشی از تغییر قیمت اوراق'!$A$1:$S$89</definedName>
    <definedName name="_xlnm.Print_Area" localSheetId="14">'درآمد ناشی از فروش'!$A$1:$S$82</definedName>
    <definedName name="_xlnm.Print_Area" localSheetId="12">'سایر درآمدها'!$A$1:$G$11</definedName>
    <definedName name="_xlnm.Print_Area" localSheetId="6">سپرده!$A$1:$M$16</definedName>
    <definedName name="_xlnm.Print_Area" localSheetId="1">سهام!$A$1:$AC$110</definedName>
    <definedName name="_xlnm.Print_Area" localSheetId="13">'سود سپرده بانکی'!$A$1:$N$15</definedName>
    <definedName name="_xlnm.Print_Area" localSheetId="0">'صورت وضعیت'!$A$1:$C$24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9" i="21" l="1"/>
  <c r="O89" i="21"/>
  <c r="M89" i="21"/>
  <c r="K89" i="21"/>
  <c r="I89" i="21"/>
  <c r="G89" i="21"/>
  <c r="E89" i="21"/>
  <c r="C89" i="21"/>
  <c r="Y11" i="20"/>
  <c r="W11" i="20"/>
  <c r="U11" i="20"/>
  <c r="S11" i="20"/>
  <c r="Q11" i="20"/>
  <c r="O11" i="20"/>
  <c r="M11" i="20"/>
  <c r="K11" i="20"/>
  <c r="Q82" i="19"/>
  <c r="O82" i="19"/>
  <c r="M82" i="19"/>
  <c r="K82" i="19"/>
  <c r="I82" i="19"/>
  <c r="G82" i="19"/>
  <c r="E82" i="19"/>
  <c r="C82" i="19"/>
  <c r="M15" i="18"/>
  <c r="K15" i="18"/>
  <c r="I15" i="18"/>
  <c r="G15" i="18"/>
  <c r="E15" i="18"/>
  <c r="C15" i="18"/>
  <c r="F11" i="14"/>
  <c r="F11" i="8" s="1"/>
  <c r="D11" i="14"/>
  <c r="S35" i="15"/>
  <c r="Q35" i="15"/>
  <c r="O35" i="15"/>
  <c r="M35" i="15"/>
  <c r="K35" i="15"/>
  <c r="I35" i="15"/>
  <c r="J15" i="13"/>
  <c r="H15" i="13"/>
  <c r="F10" i="8" s="1"/>
  <c r="F15" i="13"/>
  <c r="D15" i="13"/>
  <c r="R11" i="10"/>
  <c r="P11" i="10"/>
  <c r="N11" i="10"/>
  <c r="J11" i="10"/>
  <c r="F11" i="10"/>
  <c r="V133" i="9"/>
  <c r="T133" i="9"/>
  <c r="R133" i="9"/>
  <c r="P133" i="9"/>
  <c r="N133" i="9"/>
  <c r="L133" i="9"/>
  <c r="J133" i="9"/>
  <c r="H133" i="9"/>
  <c r="F133" i="9"/>
  <c r="D133" i="9"/>
  <c r="L16" i="7"/>
  <c r="J16" i="7"/>
  <c r="H16" i="7"/>
  <c r="F16" i="7"/>
  <c r="D16" i="7"/>
  <c r="K12" i="6"/>
  <c r="C12" i="6"/>
  <c r="F110" i="2"/>
  <c r="Y10" i="20"/>
  <c r="Y9" i="20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R10" i="10"/>
  <c r="R9" i="10"/>
  <c r="A5" i="13"/>
  <c r="H110" i="2"/>
  <c r="J110" i="2"/>
  <c r="L110" i="2"/>
  <c r="N110" i="2"/>
  <c r="P110" i="2"/>
  <c r="R110" i="2"/>
  <c r="T110" i="2"/>
  <c r="X110" i="2"/>
  <c r="Z110" i="2"/>
  <c r="AB110" i="2"/>
  <c r="Z9" i="5"/>
  <c r="Z10" i="5" s="1"/>
  <c r="X10" i="5"/>
  <c r="V10" i="5"/>
  <c r="R10" i="5"/>
  <c r="L10" i="5"/>
  <c r="J10" i="5"/>
  <c r="F10" i="5"/>
  <c r="D10" i="5"/>
  <c r="L10" i="7"/>
  <c r="L11" i="7"/>
  <c r="L12" i="7"/>
  <c r="L13" i="7"/>
  <c r="L14" i="7"/>
  <c r="L15" i="7"/>
  <c r="L9" i="7"/>
  <c r="J12" i="13" l="1"/>
  <c r="J9" i="13"/>
  <c r="J10" i="13"/>
  <c r="J13" i="13"/>
  <c r="J8" i="13"/>
  <c r="F9" i="13"/>
  <c r="F10" i="13"/>
  <c r="F12" i="13"/>
  <c r="F13" i="13"/>
  <c r="F8" i="13"/>
  <c r="J10" i="8"/>
  <c r="J11" i="8"/>
  <c r="F8" i="8"/>
  <c r="F9" i="8"/>
  <c r="J8" i="8" l="1"/>
  <c r="F12" i="8"/>
  <c r="J9" i="8"/>
  <c r="J12" i="8" l="1"/>
  <c r="H9" i="8"/>
  <c r="H11" i="8"/>
  <c r="H10" i="8"/>
  <c r="L9" i="10"/>
  <c r="L11" i="10" s="1"/>
  <c r="H8" i="8"/>
  <c r="T9" i="10"/>
  <c r="T10" i="10"/>
  <c r="T11" i="10" l="1"/>
  <c r="H12" i="8"/>
</calcChain>
</file>

<file path=xl/sharedStrings.xml><?xml version="1.0" encoding="utf-8"?>
<sst xmlns="http://schemas.openxmlformats.org/spreadsheetml/2006/main" count="780" uniqueCount="277">
  <si>
    <t>صندوق سرمایه گذاری سهامی اهرمی بیدار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</si>
  <si>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</si>
  <si>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</si>
  <si>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</si>
  <si>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</si>
  <si>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</si>
  <si>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</si>
  <si>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</si>
  <si>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</si>
  <si>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</si>
  <si>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</si>
  <si>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</si>
  <si>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</si>
  <si>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</si>
  <si>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</si>
  <si>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</si>
  <si>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</si>
  <si>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</si>
  <si>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</si>
  <si>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</si>
  <si>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آلومینیوم‌ایران‌</t>
  </si>
  <si>
    <t>بانک تجارت</t>
  </si>
  <si>
    <t>بانک‌اقتصادنوین‌</t>
  </si>
  <si>
    <t>بورس کالای ایران</t>
  </si>
  <si>
    <t>بیمه البرز</t>
  </si>
  <si>
    <t>بین المللی توسعه ص. معادن غدیر</t>
  </si>
  <si>
    <t>پارس‌ دارو</t>
  </si>
  <si>
    <t>پارس‌ مینو</t>
  </si>
  <si>
    <t>پالایش نفت اصفهان</t>
  </si>
  <si>
    <t>پالایش نفت تهران</t>
  </si>
  <si>
    <t>پاکدیس</t>
  </si>
  <si>
    <t>پتروشیمی اروند</t>
  </si>
  <si>
    <t>پتروشیمی پردیس</t>
  </si>
  <si>
    <t>پتروشیمی جم پیلن</t>
  </si>
  <si>
    <t>پتروشیمی‌شیراز</t>
  </si>
  <si>
    <t>پدیده شیمی قرن</t>
  </si>
  <si>
    <t>پگاه‌آذربایجان‌غربی‌</t>
  </si>
  <si>
    <t>تایدواترخاورمیانه</t>
  </si>
  <si>
    <t>توسعه سرمایه و صنعت غدیر</t>
  </si>
  <si>
    <t>توسعه‌معادن‌وفلزات‌</t>
  </si>
  <si>
    <t>تولید انرژی برق شمس پاسارگاد</t>
  </si>
  <si>
    <t>تولید برق عسلویه  مپنا</t>
  </si>
  <si>
    <t>تولیدی برنا باطری</t>
  </si>
  <si>
    <t>ح . توسعه‌معادن‌وفلزات‌</t>
  </si>
  <si>
    <t>ح . سرمایه گذاری صدرتامین</t>
  </si>
  <si>
    <t>ح. پخش البرز</t>
  </si>
  <si>
    <t>داروپخش‌ (هلدینگ‌</t>
  </si>
  <si>
    <t>س. الماس حکمت ایرانیان</t>
  </si>
  <si>
    <t>س. صنایع‌شیمیایی‌ایران</t>
  </si>
  <si>
    <t>س.ص.بازنشستگی کارکنان بانکها</t>
  </si>
  <si>
    <t>سپید ماکیان</t>
  </si>
  <si>
    <t>سرمایه گذاری تامین اجتماعی</t>
  </si>
  <si>
    <t>سرمایه گذاری توسعه صنایع سیمان</t>
  </si>
  <si>
    <t>سرمایه گذاری خوارزمی</t>
  </si>
  <si>
    <t>سرمایه گذاری دارویی تامین</t>
  </si>
  <si>
    <t>سرمایه گذاری صدرتامین</t>
  </si>
  <si>
    <t>سرمایه گذاری کشاورزی کوثر</t>
  </si>
  <si>
    <t>سرمایه‌گذاری‌توکافولاد(هلدینگ</t>
  </si>
  <si>
    <t>سرمایه‌گذاری‌غدیر(هلدینگ‌</t>
  </si>
  <si>
    <t>سنگ آهن گهرزمین</t>
  </si>
  <si>
    <t>سیمان‌ارومیه‌</t>
  </si>
  <si>
    <t>سیمان‌شاهرود</t>
  </si>
  <si>
    <t>شرکت صنایع غذایی مینو شرق</t>
  </si>
  <si>
    <t>شمش طلا GoldBar</t>
  </si>
  <si>
    <t>شیرپاستوریزه‌پگاه‌اصفهان‌</t>
  </si>
  <si>
    <t>صنایع پتروشیمی کرمانشاه</t>
  </si>
  <si>
    <t>صنایع غذایی رضوی</t>
  </si>
  <si>
    <t>صنایع مس افق کرمان</t>
  </si>
  <si>
    <t>صنعت غذایی کورش</t>
  </si>
  <si>
    <t>فولاد مبارکه اصفهان</t>
  </si>
  <si>
    <t>فولاد کاوه جنوب کیش</t>
  </si>
  <si>
    <t>قند لرستان‌</t>
  </si>
  <si>
    <t>قندهکمتان‌</t>
  </si>
  <si>
    <t>گروه صنعتی پاکشو</t>
  </si>
  <si>
    <t>گروه مالی داتام</t>
  </si>
  <si>
    <t>گروه مالی مهرگان تامین پارس</t>
  </si>
  <si>
    <t>گروه مدیریت سرمایه گذاری امید</t>
  </si>
  <si>
    <t>گسترش سوخت سبززاگرس(سهامی عام)</t>
  </si>
  <si>
    <t>مبین انرژی خلیج فارس</t>
  </si>
  <si>
    <t>مدیریت نیروگاهی ایرانیان مپنا</t>
  </si>
  <si>
    <t>معدنی‌ املاح‌  ایران‌</t>
  </si>
  <si>
    <t>ملی‌ صنایع‌ مس‌ ایران‌</t>
  </si>
  <si>
    <t>مولد نیروگاهی تجارت فارس</t>
  </si>
  <si>
    <t>نشاسته و گلوکز آردینه</t>
  </si>
  <si>
    <t>کارخانجات‌ قند قزوین‌</t>
  </si>
  <si>
    <t>کشت و دامداری فکا</t>
  </si>
  <si>
    <t>کشت و صنعت جوین</t>
  </si>
  <si>
    <t>کشت وصنعت و دامپروری پگاه فارس</t>
  </si>
  <si>
    <t>کشتیرانی جمهوری اسلامی ایران</t>
  </si>
  <si>
    <t>کلر پارس</t>
  </si>
  <si>
    <t>کویر تایر</t>
  </si>
  <si>
    <t>کیمیا کالای رازی</t>
  </si>
  <si>
    <t>سالمین‌</t>
  </si>
  <si>
    <t>پست بانک ایران</t>
  </si>
  <si>
    <t>نیروکلر</t>
  </si>
  <si>
    <t>نورد آلومینیوم‌</t>
  </si>
  <si>
    <t>صنایع شیمیایی کیمیاگران امروز</t>
  </si>
  <si>
    <t>کاشی‌ الوند</t>
  </si>
  <si>
    <t>پخش البرز</t>
  </si>
  <si>
    <t>کشت و دام قیام اصفهان</t>
  </si>
  <si>
    <t>کشت و صنعت دشت خرم دره</t>
  </si>
  <si>
    <t>بهار رز عالیس چناران</t>
  </si>
  <si>
    <t>کشت وصنعت شریف آباد</t>
  </si>
  <si>
    <t>نیروترانس‌</t>
  </si>
  <si>
    <t>صنایع‌خاک‌چینی‌ایران‌</t>
  </si>
  <si>
    <t>صنعتی مینو</t>
  </si>
  <si>
    <t>س.کشت ودام صنایع لبنی تامین</t>
  </si>
  <si>
    <t>سرمایه‌گذاری‌ ملی‌ایران‌</t>
  </si>
  <si>
    <t>سیمان فارس و خوزستان</t>
  </si>
  <si>
    <t>سرمایه گذاری گروه توسعه ملی</t>
  </si>
  <si>
    <t>سیمان آبیک</t>
  </si>
  <si>
    <t>کارخانجات تولیدی نیروترانسفو</t>
  </si>
  <si>
    <t>سرمایه گذاری سیمان تامین</t>
  </si>
  <si>
    <t>رهیاب پیام گستران</t>
  </si>
  <si>
    <t>کولان سل</t>
  </si>
  <si>
    <t>لابراتوارداروسازی‌  دکترعبیدی‌</t>
  </si>
  <si>
    <t>ح . سنگ آهن گهرزمین</t>
  </si>
  <si>
    <t>پویا زرکان آق دره</t>
  </si>
  <si>
    <t>بانک ملت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</si>
  <si>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</si>
  <si>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</si>
  <si>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</si>
  <si>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</si>
  <si>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</si>
  <si>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</si>
  <si>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</si>
  <si>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</si>
  <si>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</si>
  <si>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</si>
  <si>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</si>
  <si>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</si>
  <si>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</si>
  <si>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</si>
  <si>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</si>
  <si>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</si>
  <si>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</si>
  <si>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</si>
  <si>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</si>
  <si>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</si>
  <si>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</si>
  <si>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</si>
  <si>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</si>
  <si>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</si>
  <si>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</si>
  <si>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</si>
  <si>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</si>
  <si>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</si>
  <si>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</si>
  <si>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</si>
  <si>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</si>
  <si>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</si>
  <si>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</si>
  <si>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</si>
  <si>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</si>
  <si>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</si>
  <si>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</si>
  <si>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</si>
  <si>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</si>
  <si>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</si>
  <si>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</si>
  <si>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</si>
  <si>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</si>
  <si>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</si>
  <si>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</si>
  <si>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</si>
  <si>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</si>
  <si>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</si>
  <si>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</si>
  <si>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</si>
  <si>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</si>
  <si>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</si>
  <si>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</si>
  <si>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</si>
  <si>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</si>
  <si>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</si>
  <si>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شرکت کی بی سی</t>
  </si>
  <si>
    <t>داروسازی‌ ابوریحان‌</t>
  </si>
  <si>
    <t>ماشین‌ سازی‌ اراک‌</t>
  </si>
  <si>
    <t>شمش نقره SilverBar</t>
  </si>
  <si>
    <t>فولاد شاهرود</t>
  </si>
  <si>
    <t>پتروشیمی پارس</t>
  </si>
  <si>
    <t>ح.سرمایه گذاری خوارزمی</t>
  </si>
  <si>
    <t>حمل و نقل گهرترابر سیرجان</t>
  </si>
  <si>
    <t>داروسازی کاسپین تامین</t>
  </si>
  <si>
    <t>شیشه‌ و گاز</t>
  </si>
  <si>
    <t>پتروشیمی جم</t>
  </si>
  <si>
    <t>مجتمع کاشی و سنگ پرسپولیس یزد</t>
  </si>
  <si>
    <t>گروه مالی نماد غدیر(سهامی عام)</t>
  </si>
  <si>
    <t>مهرمام میهن</t>
  </si>
  <si>
    <t>آلومینای ایران</t>
  </si>
  <si>
    <t>نفت سپاهان</t>
  </si>
  <si>
    <t>سرمایه گذاری سبحان</t>
  </si>
  <si>
    <t>بانک خاورمیانه</t>
  </si>
  <si>
    <t>پالایش نفت بندرعباس</t>
  </si>
  <si>
    <t>توسعه خدمات دریایی وبندری سینا</t>
  </si>
  <si>
    <t>بیمه کارآفرین</t>
  </si>
  <si>
    <t>گروه دارویی سبحان</t>
  </si>
  <si>
    <t>سرمایه‌ گذاری‌ البرز(هلدینگ‌</t>
  </si>
  <si>
    <t>داروسازی‌ اکسیر</t>
  </si>
  <si>
    <t>ح . کاشی‌ الوند</t>
  </si>
  <si>
    <t>نفت‌ بهران‌</t>
  </si>
  <si>
    <t>-2-2</t>
  </si>
  <si>
    <t>عنوان</t>
  </si>
  <si>
    <t>درآمد سود اوراق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</si>
  <si>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</si>
  <si>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</si>
  <si>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</si>
  <si>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</si>
  <si>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</si>
  <si>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</si>
  <si>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</si>
  <si>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</si>
  <si>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</si>
  <si>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</si>
  <si>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</si>
  <si>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</si>
  <si>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</si>
  <si>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</si>
  <si>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</si>
  <si>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1405/03/27</t>
  </si>
  <si>
    <t>1405/03/20</t>
  </si>
  <si>
    <t>1404/11/09</t>
  </si>
  <si>
    <t>1405/03/03</t>
  </si>
  <si>
    <t>1405/03/30</t>
  </si>
  <si>
    <t>1404/12/05</t>
  </si>
  <si>
    <t>1405/02/30</t>
  </si>
  <si>
    <t>1405/03/25</t>
  </si>
  <si>
    <t>1405/03/24</t>
  </si>
  <si>
    <t>1404/12/03</t>
  </si>
  <si>
    <t>1405/01/31</t>
  </si>
  <si>
    <t>1405/02/14</t>
  </si>
  <si>
    <t>1405/03/09</t>
  </si>
  <si>
    <t>1405/03/12</t>
  </si>
  <si>
    <t>1405/02/27</t>
  </si>
  <si>
    <t>1405/03/23</t>
  </si>
  <si>
    <t>1405/03/16</t>
  </si>
  <si>
    <t>1404/10/09</t>
  </si>
  <si>
    <t>1404/10/24</t>
  </si>
  <si>
    <t>1405/01/27</t>
  </si>
  <si>
    <t>1405/02/02</t>
  </si>
  <si>
    <t>1405/01/30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</si>
  <si>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</si>
  <si>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</si>
  <si>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</si>
  <si>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</si>
  <si>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</si>
  <si>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</si>
  <si>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</si>
  <si>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</si>
  <si>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</si>
  <si>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</si>
  <si>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</si>
  <si>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</si>
  <si>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</si>
  <si>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</si>
  <si>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</si>
  <si>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</si>
  <si>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</si>
  <si>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</si>
  <si>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ضستا30401</t>
  </si>
  <si>
    <t>1405/03/13</t>
  </si>
  <si>
    <t>ضستا30411</t>
  </si>
  <si>
    <t>درآمد ناشی از تغییر قیمت اوراق بهادار</t>
  </si>
  <si>
    <t>سود و زیان ناشی از تغییر قیمت</t>
  </si>
  <si>
    <t>موسسه اعتباری ملل</t>
  </si>
  <si>
    <t xml:space="preserve">بانک تجارت </t>
  </si>
  <si>
    <t xml:space="preserve">بانک سامان </t>
  </si>
  <si>
    <t>بانک گردشگری</t>
  </si>
  <si>
    <t>بانک صادرات</t>
  </si>
  <si>
    <t>بانک دی</t>
  </si>
  <si>
    <t xml:space="preserve">بانک صادرات </t>
  </si>
  <si>
    <t>سرمایه‌گذاری در گواهی سپرده کالایی</t>
  </si>
  <si>
    <t>=3-1</t>
  </si>
  <si>
    <t>به دستور سازمان بورس و اوراق بهادار
به جهت اثرات جنگ تحمیلی</t>
  </si>
  <si>
    <t>درآمد حاصل از سرمایه­گذاری در اوراق سپرده کالایی:</t>
  </si>
  <si>
    <t>درآمد حاصل از سرمایه گذاری در گواهی سپرده کالایی</t>
  </si>
  <si>
    <t>بانک سامان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</si>
</sst>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b/>
      <sz val="12"/>
      <color rgb="FF1E90FF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3" fontId="5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7" fontId="5" fillId="0" borderId="2" xfId="0" applyNumberFormat="1" applyFont="1" applyBorder="1" applyAlignment="1">
      <alignment horizontal="center" vertical="top"/>
    </xf>
    <xf numFmtId="37" fontId="6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37" fontId="5" fillId="0" borderId="2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/>
    </xf>
    <xf numFmtId="37" fontId="5" fillId="0" borderId="0" xfId="0" applyNumberFormat="1" applyFont="1" applyAlignment="1">
      <alignment horizontal="center"/>
    </xf>
    <xf numFmtId="37" fontId="5" fillId="0" borderId="4" xfId="0" applyNumberFormat="1" applyFont="1" applyBorder="1" applyAlignment="1">
      <alignment horizontal="center"/>
    </xf>
    <xf numFmtId="37" fontId="5" fillId="0" borderId="5" xfId="0" applyNumberFormat="1" applyFont="1" applyBorder="1" applyAlignment="1">
      <alignment horizontal="center"/>
    </xf>
    <xf numFmtId="37" fontId="6" fillId="0" borderId="0" xfId="0" applyNumberFormat="1" applyFont="1" applyAlignment="1">
      <alignment horizontal="left"/>
    </xf>
    <xf numFmtId="10" fontId="5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0" fontId="5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center" vertical="top"/>
    </xf>
    <xf numFmtId="10" fontId="5" fillId="0" borderId="5" xfId="0" applyNumberFormat="1" applyFont="1" applyBorder="1" applyAlignment="1">
      <alignment horizontal="center" vertical="top"/>
    </xf>
    <xf numFmtId="10" fontId="5" fillId="0" borderId="4" xfId="0" applyNumberFormat="1" applyFont="1" applyBorder="1" applyAlignment="1">
      <alignment horizontal="center" vertical="top"/>
    </xf>
    <xf numFmtId="9" fontId="5" fillId="0" borderId="5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37" fontId="5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left"/>
    </xf>
    <xf numFmtId="37" fontId="5" fillId="0" borderId="0" xfId="0" applyNumberFormat="1" applyFont="1" applyAlignment="1">
      <alignment vertical="center"/>
    </xf>
    <xf numFmtId="10" fontId="5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7" fontId="5" fillId="0" borderId="0" xfId="0" applyNumberFormat="1" applyFont="1" applyAlignment="1">
      <alignment horizontal="center"/>
    </xf>
    <xf numFmtId="37" fontId="5" fillId="0" borderId="4" xfId="0" applyNumberFormat="1" applyFont="1" applyBorder="1" applyAlignment="1">
      <alignment horizontal="center"/>
    </xf>
    <xf numFmtId="37" fontId="5" fillId="0" borderId="5" xfId="0" applyNumberFormat="1" applyFont="1" applyBorder="1" applyAlignment="1">
      <alignment horizontal="center"/>
    </xf>
    <xf numFmtId="37" fontId="5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37" fontId="5" fillId="0" borderId="4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37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1857375</xdr:colOff>
      <xdr:row>10</xdr:row>
      <xdr:rowOff>123825</xdr:rowOff>
    </xdr:from>
    <xdr:to>
      <xdr:col>2</xdr:col>
      <xdr:colOff>554288</xdr:colOff>
      <xdr:row>17</xdr:row>
      <xdr:rowOff>154787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4C408D-7E61-4E0A-BC4A-F69146AF2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570262" y="1743075"/>
          <a:ext cx="3621338" cy="1164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9:C24"/>
  <sheetViews>
    <sheetView rightToLeft="1" tabSelected="1" view="pageBreakPreview" topLeftCell="A3" zoomScale="112" zoomScaleNormal="100" zoomScaleSheetLayoutView="112" workbookViewId="0">
      <selection activeCell="C14" sqref="C14"/>
    </sheetView>
  </sheetViews>
  <sheetFormatPr defaultRowHeight="12.75" x14ac:dyDescent="0.2"/>
  <cols>
    <col min="1" max="1" width="28.42578125" customWidth="1"/>
    <col min="2" max="2" width="45.42578125" customWidth="1"/>
    <col min="3" max="3" width="37" customWidth="1"/>
  </cols>
  <sheetData>
    <row r="19" spans="1:3" ht="29.1" customHeight="1" x14ac:dyDescent="0.2">
      <c r="A19" s="81" t="s">
        <v>0</v>
      </c>
      <c r="B19" s="81"/>
      <c r="C19" s="81"/>
    </row>
    <row r="20" spans="1:3" ht="21.75" customHeight="1" x14ac:dyDescent="0.2">
      <c r="A20" s="81" t="s">
        <v>1</v>
      </c>
      <c r="B20" s="81"/>
      <c r="C20" s="81"/>
    </row>
    <row r="21" spans="1:3" ht="21.75" customHeight="1" x14ac:dyDescent="0.2">
      <c r="A21" s="81" t="s">
        <v>2</v>
      </c>
      <c r="B21" s="81"/>
      <c r="C21" s="81"/>
    </row>
    <row r="22" spans="1:3" ht="7.35" customHeight="1" x14ac:dyDescent="0.2"/>
    <row r="23" spans="1:3" ht="123.6" customHeight="1" x14ac:dyDescent="0.2">
      <c r="B23" s="82"/>
    </row>
    <row r="24" spans="1:3" ht="123.6" customHeight="1" x14ac:dyDescent="0.2">
      <c r="B24" s="82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14"/>
  <sheetViews>
    <sheetView rightToLeft="1" workbookViewId="0">
      <selection sqref="A1:V1"/>
    </sheetView>
  </sheetViews>
  <sheetFormatPr defaultRowHeight="18.75" x14ac:dyDescent="0.45"/>
  <cols>
    <col min="1" max="1" width="6.42578125" style="32" bestFit="1" customWidth="1"/>
    <col min="2" max="2" width="18.140625" style="32" customWidth="1"/>
    <col min="3" max="3" width="1.28515625" style="32" customWidth="1"/>
    <col min="4" max="4" width="14.42578125" style="32" bestFit="1" customWidth="1"/>
    <col min="5" max="5" width="1.28515625" style="32" customWidth="1"/>
    <col min="6" max="6" width="19" style="32" bestFit="1" customWidth="1"/>
    <col min="7" max="7" width="1.28515625" style="32" customWidth="1"/>
    <col min="8" max="8" width="11.140625" style="32" bestFit="1" customWidth="1"/>
    <col min="9" max="9" width="1.28515625" style="32" customWidth="1"/>
    <col min="10" max="10" width="19" style="32" bestFit="1" customWidth="1"/>
    <col min="11" max="11" width="1.28515625" style="32" customWidth="1"/>
    <col min="12" max="12" width="17.28515625" style="32" bestFit="1" customWidth="1"/>
    <col min="13" max="13" width="1.28515625" style="32" customWidth="1"/>
    <col min="14" max="14" width="18.5703125" style="32" bestFit="1" customWidth="1"/>
    <col min="15" max="15" width="1.28515625" style="32" customWidth="1"/>
    <col min="16" max="16" width="18.42578125" style="32" bestFit="1" customWidth="1"/>
    <col min="17" max="17" width="1.28515625" style="32" customWidth="1"/>
    <col min="18" max="18" width="18.5703125" style="32" bestFit="1" customWidth="1"/>
    <col min="19" max="19" width="1.28515625" style="32" customWidth="1"/>
    <col min="20" max="20" width="17.28515625" style="32" bestFit="1" customWidth="1"/>
    <col min="21" max="21" width="1.28515625" style="32" customWidth="1"/>
    <col min="22" max="22" width="15.5703125" style="32" customWidth="1"/>
    <col min="23" max="23" width="0.28515625" style="32" customWidth="1"/>
    <col min="24" max="25" width="9.140625" style="32"/>
  </cols>
  <sheetData>
    <row r="1" spans="1:22" ht="29.1" customHeight="1" x14ac:dyDescent="0.4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</row>
    <row r="2" spans="1:22" ht="21.75" customHeight="1" x14ac:dyDescent="0.45">
      <c r="A2" s="94" t="s">
        <v>153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</row>
    <row r="3" spans="1:22" ht="21.75" customHeight="1" x14ac:dyDescent="0.45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1:22" ht="14.45" customHeight="1" x14ac:dyDescent="0.45"/>
    <row r="6" spans="1:22" ht="24" x14ac:dyDescent="0.45">
      <c r="A6" s="66" t="s">
        <v>201</v>
      </c>
      <c r="B6" s="92" t="s">
        <v>274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7"/>
      <c r="T6" s="7"/>
    </row>
    <row r="7" spans="1:22" ht="21" x14ac:dyDescent="0.45">
      <c r="A7" s="20"/>
      <c r="B7" s="20"/>
      <c r="C7" s="20"/>
      <c r="D7" s="95" t="s">
        <v>169</v>
      </c>
      <c r="E7" s="95"/>
      <c r="F7" s="95"/>
      <c r="G7" s="95"/>
      <c r="H7" s="95"/>
      <c r="I7" s="95"/>
      <c r="J7" s="95"/>
      <c r="K7" s="20"/>
      <c r="L7" s="68"/>
      <c r="M7" s="68"/>
      <c r="N7" s="68"/>
      <c r="O7" s="68"/>
      <c r="P7" s="68"/>
      <c r="Q7" s="15"/>
      <c r="R7" s="95" t="s">
        <v>9</v>
      </c>
      <c r="S7" s="95"/>
      <c r="T7" s="95"/>
    </row>
    <row r="8" spans="1:22" ht="21" x14ac:dyDescent="0.45">
      <c r="A8" s="95" t="s">
        <v>202</v>
      </c>
      <c r="B8" s="95"/>
      <c r="C8" s="20"/>
      <c r="D8" s="68" t="s">
        <v>203</v>
      </c>
      <c r="E8" s="20"/>
      <c r="F8" s="68" t="s">
        <v>173</v>
      </c>
      <c r="G8" s="20"/>
      <c r="H8" s="68" t="s">
        <v>174</v>
      </c>
      <c r="I8" s="20"/>
      <c r="J8" s="68" t="s">
        <v>119</v>
      </c>
      <c r="K8" s="20"/>
      <c r="L8" s="68" t="s">
        <v>158</v>
      </c>
      <c r="M8" s="20"/>
      <c r="N8" s="68" t="s">
        <v>173</v>
      </c>
      <c r="O8" s="20"/>
      <c r="P8" s="68" t="s">
        <v>174</v>
      </c>
      <c r="Q8" s="20"/>
      <c r="R8" s="68" t="s">
        <v>119</v>
      </c>
      <c r="S8" s="15"/>
      <c r="T8" s="3" t="s">
        <v>158</v>
      </c>
    </row>
    <row r="9" spans="1:22" x14ac:dyDescent="0.45">
      <c r="A9" s="87" t="s">
        <v>63</v>
      </c>
      <c r="B9" s="87"/>
      <c r="C9" s="20"/>
      <c r="D9" s="20">
        <v>0</v>
      </c>
      <c r="E9" s="20"/>
      <c r="F9" s="49">
        <v>-1222283612867</v>
      </c>
      <c r="G9" s="20"/>
      <c r="H9" s="49">
        <v>0</v>
      </c>
      <c r="I9" s="20"/>
      <c r="J9" s="49">
        <v>-1222283612867</v>
      </c>
      <c r="K9" s="20"/>
      <c r="L9" s="58">
        <f>J9/درآمد!$F$12</f>
        <v>-5.2095225550383956E-2</v>
      </c>
      <c r="M9" s="20"/>
      <c r="N9" s="84">
        <v>169506290850</v>
      </c>
      <c r="O9" s="84"/>
      <c r="P9" s="49">
        <v>985539015557</v>
      </c>
      <c r="Q9" s="20"/>
      <c r="R9" s="49">
        <f>N9+P9</f>
        <v>1155045306407</v>
      </c>
      <c r="S9" s="15"/>
      <c r="T9" s="58">
        <f>R9/درآمد!$F$12</f>
        <v>4.9229446525135181E-2</v>
      </c>
    </row>
    <row r="10" spans="1:22" x14ac:dyDescent="0.45">
      <c r="A10" s="87" t="s">
        <v>178</v>
      </c>
      <c r="B10" s="87"/>
      <c r="C10" s="20"/>
      <c r="D10" s="20"/>
      <c r="E10" s="20"/>
      <c r="F10" s="49">
        <v>0</v>
      </c>
      <c r="G10" s="20"/>
      <c r="H10" s="49"/>
      <c r="I10" s="20"/>
      <c r="J10" s="49">
        <v>0</v>
      </c>
      <c r="K10" s="20"/>
      <c r="L10" s="58">
        <v>0</v>
      </c>
      <c r="M10" s="20"/>
      <c r="N10" s="84">
        <v>0</v>
      </c>
      <c r="O10" s="84"/>
      <c r="P10" s="49">
        <v>663021120134</v>
      </c>
      <c r="Q10" s="20"/>
      <c r="R10" s="49">
        <f>N10+P10</f>
        <v>663021120134</v>
      </c>
      <c r="S10" s="15"/>
      <c r="T10" s="58">
        <f>R10/درآمد!$F$12</f>
        <v>2.8258772705813378E-2</v>
      </c>
    </row>
    <row r="11" spans="1:22" ht="19.5" thickBot="1" x14ac:dyDescent="0.5">
      <c r="A11" s="76"/>
      <c r="B11" s="76"/>
      <c r="C11" s="20"/>
      <c r="D11" s="76"/>
      <c r="E11" s="20"/>
      <c r="F11" s="77">
        <f>SUM(F9:F10)</f>
        <v>-1222283612867</v>
      </c>
      <c r="G11" s="20"/>
      <c r="H11" s="76"/>
      <c r="I11" s="20"/>
      <c r="J11" s="77">
        <f>SUM(J9:J10)</f>
        <v>-1222283612867</v>
      </c>
      <c r="K11" s="20"/>
      <c r="L11" s="72">
        <f>SUM(L9:L10)</f>
        <v>-5.2095225550383956E-2</v>
      </c>
      <c r="M11" s="20"/>
      <c r="N11" s="77">
        <f>SUM(N9:O10)</f>
        <v>169506290850</v>
      </c>
      <c r="O11" s="20"/>
      <c r="P11" s="77">
        <f>SUM(P9:P10)</f>
        <v>1648560135691</v>
      </c>
      <c r="Q11" s="20"/>
      <c r="R11" s="77">
        <f>SUM(R9:R10)</f>
        <v>1818066426541</v>
      </c>
      <c r="S11" s="15"/>
      <c r="T11" s="72">
        <f>SUM(T9:T10)</f>
        <v>7.7488219230948563E-2</v>
      </c>
    </row>
    <row r="12" spans="1:22" ht="19.5" thickTop="1" x14ac:dyDescent="0.4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15"/>
      <c r="T12" s="15"/>
    </row>
    <row r="13" spans="1:22" x14ac:dyDescent="0.4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15"/>
      <c r="T13" s="15"/>
    </row>
    <row r="14" spans="1:22" x14ac:dyDescent="0.4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15"/>
      <c r="T14" s="15"/>
    </row>
  </sheetData>
  <mergeCells count="11">
    <mergeCell ref="A1:V1"/>
    <mergeCell ref="A2:V2"/>
    <mergeCell ref="A3:V3"/>
    <mergeCell ref="A10:B10"/>
    <mergeCell ref="N10:O10"/>
    <mergeCell ref="B6:R6"/>
    <mergeCell ref="D7:J7"/>
    <mergeCell ref="R7:T7"/>
    <mergeCell ref="A8:B8"/>
    <mergeCell ref="A9:B9"/>
    <mergeCell ref="N9:O9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8"/>
  <sheetViews>
    <sheetView rightToLeft="1" workbookViewId="0">
      <selection sqref="A1:J1"/>
    </sheetView>
  </sheetViews>
  <sheetFormatPr defaultRowHeight="15.75" x14ac:dyDescent="0.4"/>
  <cols>
    <col min="1" max="1" width="5.140625" style="7" customWidth="1"/>
    <col min="2" max="2" width="22.5703125" style="7" customWidth="1"/>
    <col min="3" max="3" width="1.28515625" style="7" customWidth="1"/>
    <col min="4" max="4" width="22.28515625" style="7" customWidth="1"/>
    <col min="5" max="5" width="1.28515625" style="7" customWidth="1"/>
    <col min="6" max="6" width="20.7109375" style="7" customWidth="1"/>
    <col min="7" max="7" width="1.28515625" style="7" customWidth="1"/>
    <col min="8" max="8" width="19.42578125" style="7" customWidth="1"/>
    <col min="9" max="9" width="1.28515625" style="7" customWidth="1"/>
    <col min="10" max="10" width="19.42578125" style="7" customWidth="1"/>
    <col min="11" max="11" width="0.28515625" style="7" customWidth="1"/>
    <col min="12" max="12" width="9.140625" style="7"/>
  </cols>
  <sheetData>
    <row r="1" spans="1:10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21.75" customHeight="1" x14ac:dyDescent="0.4">
      <c r="A2" s="81" t="s">
        <v>153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4.45" customHeight="1" x14ac:dyDescent="0.4"/>
    <row r="5" spans="1:10" ht="14.45" customHeight="1" x14ac:dyDescent="0.4">
      <c r="A5" s="1">
        <f>-3-2</f>
        <v>-5</v>
      </c>
      <c r="B5" s="92" t="s">
        <v>204</v>
      </c>
      <c r="C5" s="92"/>
      <c r="D5" s="92"/>
      <c r="E5" s="92"/>
      <c r="F5" s="92"/>
      <c r="G5" s="92"/>
      <c r="H5" s="92"/>
      <c r="I5" s="92"/>
      <c r="J5" s="92"/>
    </row>
    <row r="6" spans="1:10" ht="21" customHeight="1" x14ac:dyDescent="0.4">
      <c r="A6" s="15"/>
      <c r="B6" s="15"/>
      <c r="C6" s="15"/>
      <c r="D6" s="89" t="s">
        <v>169</v>
      </c>
      <c r="E6" s="89"/>
      <c r="F6" s="89"/>
      <c r="G6" s="15"/>
      <c r="H6" s="89" t="s">
        <v>170</v>
      </c>
      <c r="I6" s="89"/>
      <c r="J6" s="89"/>
    </row>
    <row r="7" spans="1:10" ht="39" customHeight="1" x14ac:dyDescent="0.4">
      <c r="A7" s="89" t="s">
        <v>205</v>
      </c>
      <c r="B7" s="89"/>
      <c r="C7" s="15"/>
      <c r="D7" s="5" t="s">
        <v>206</v>
      </c>
      <c r="E7" s="16"/>
      <c r="F7" s="5" t="s">
        <v>207</v>
      </c>
      <c r="G7" s="15"/>
      <c r="H7" s="5" t="s">
        <v>206</v>
      </c>
      <c r="I7" s="16"/>
      <c r="J7" s="5" t="s">
        <v>207</v>
      </c>
    </row>
    <row r="8" spans="1:10" ht="21.75" customHeight="1" x14ac:dyDescent="0.4">
      <c r="A8" s="90" t="s">
        <v>264</v>
      </c>
      <c r="B8" s="90"/>
      <c r="C8" s="15"/>
      <c r="D8" s="18">
        <v>57542</v>
      </c>
      <c r="E8" s="15"/>
      <c r="F8" s="57">
        <f>D8/سپرده!$J$16</f>
        <v>6.1779113967352023E-9</v>
      </c>
      <c r="G8" s="15"/>
      <c r="H8" s="18">
        <v>332788</v>
      </c>
      <c r="I8" s="15"/>
      <c r="J8" s="57">
        <f>H8/سپرده!$J$16</f>
        <v>3.572928952585441E-8</v>
      </c>
    </row>
    <row r="9" spans="1:10" ht="21.75" customHeight="1" x14ac:dyDescent="0.4">
      <c r="A9" s="87" t="s">
        <v>265</v>
      </c>
      <c r="B9" s="87"/>
      <c r="C9" s="15"/>
      <c r="D9" s="21">
        <v>0</v>
      </c>
      <c r="E9" s="15"/>
      <c r="F9" s="58">
        <f>D9/سپرده!$J$16</f>
        <v>0</v>
      </c>
      <c r="G9" s="15"/>
      <c r="H9" s="21">
        <v>146568</v>
      </c>
      <c r="I9" s="15"/>
      <c r="J9" s="58">
        <f>H9/سپرده!$J$16</f>
        <v>1.5736055708815911E-8</v>
      </c>
    </row>
    <row r="10" spans="1:10" ht="21.75" customHeight="1" x14ac:dyDescent="0.4">
      <c r="A10" s="87" t="s">
        <v>192</v>
      </c>
      <c r="B10" s="87"/>
      <c r="C10" s="15"/>
      <c r="D10" s="21">
        <v>271600</v>
      </c>
      <c r="E10" s="15"/>
      <c r="F10" s="58">
        <f>D10/سپرده!$J$16</f>
        <v>2.9159930752377064E-8</v>
      </c>
      <c r="G10" s="15"/>
      <c r="H10" s="21">
        <v>3808709</v>
      </c>
      <c r="I10" s="15"/>
      <c r="J10" s="58">
        <f>H10/سپرده!$J$16</f>
        <v>4.0891638695123452E-7</v>
      </c>
    </row>
    <row r="11" spans="1:10" ht="21.75" customHeight="1" x14ac:dyDescent="0.4">
      <c r="A11" s="87" t="s">
        <v>266</v>
      </c>
      <c r="B11" s="87"/>
      <c r="C11" s="15"/>
      <c r="D11" s="21">
        <v>15403</v>
      </c>
      <c r="E11" s="15"/>
      <c r="F11" s="58">
        <v>1.6537202259899259E-9</v>
      </c>
      <c r="G11" s="15"/>
      <c r="H11" s="21">
        <v>119853</v>
      </c>
      <c r="I11" s="15"/>
      <c r="J11" s="58">
        <v>1.286783939788162E-8</v>
      </c>
    </row>
    <row r="12" spans="1:10" ht="21.75" customHeight="1" x14ac:dyDescent="0.4">
      <c r="A12" s="87" t="s">
        <v>267</v>
      </c>
      <c r="B12" s="87"/>
      <c r="C12" s="15"/>
      <c r="D12" s="21">
        <v>396528</v>
      </c>
      <c r="E12" s="15"/>
      <c r="F12" s="58">
        <f>D12/سپرده!$J$16</f>
        <v>4.2572639990348203E-8</v>
      </c>
      <c r="G12" s="15"/>
      <c r="H12" s="21">
        <v>2318383</v>
      </c>
      <c r="I12" s="15"/>
      <c r="J12" s="58">
        <f>H12/سپرده!$J$16</f>
        <v>2.4890974866527319E-7</v>
      </c>
    </row>
    <row r="13" spans="1:10" ht="21.75" customHeight="1" x14ac:dyDescent="0.4">
      <c r="A13" s="87" t="s">
        <v>269</v>
      </c>
      <c r="B13" s="87"/>
      <c r="C13" s="15"/>
      <c r="D13" s="21">
        <v>1281115</v>
      </c>
      <c r="E13" s="15"/>
      <c r="F13" s="58">
        <f>D13/سپرده!$J$16</f>
        <v>1.3754500988892318E-7</v>
      </c>
      <c r="G13" s="15"/>
      <c r="H13" s="21">
        <v>8652020</v>
      </c>
      <c r="I13" s="15"/>
      <c r="J13" s="58">
        <f>H13/سپرده!$J$16</f>
        <v>9.2891128154705958E-7</v>
      </c>
    </row>
    <row r="14" spans="1:10" ht="21.75" customHeight="1" x14ac:dyDescent="0.4">
      <c r="A14" s="87" t="s">
        <v>270</v>
      </c>
      <c r="B14" s="87"/>
      <c r="C14" s="15"/>
      <c r="D14" s="21">
        <v>74202945187</v>
      </c>
      <c r="E14" s="15"/>
      <c r="F14" s="58">
        <v>7.9666890400417936E-3</v>
      </c>
      <c r="G14" s="15"/>
      <c r="H14" s="21">
        <v>262422868570</v>
      </c>
      <c r="I14" s="15"/>
      <c r="J14" s="58">
        <v>2.817464166178699E-2</v>
      </c>
    </row>
    <row r="15" spans="1:10" ht="21.75" customHeight="1" thickBot="1" x14ac:dyDescent="0.45">
      <c r="A15" s="86" t="s">
        <v>119</v>
      </c>
      <c r="B15" s="86"/>
      <c r="C15" s="15"/>
      <c r="D15" s="27">
        <f>SUM(D8:D14)</f>
        <v>74204967375</v>
      </c>
      <c r="E15" s="15"/>
      <c r="F15" s="60">
        <f>SUM(F8:F14)</f>
        <v>7.9669061492540477E-3</v>
      </c>
      <c r="G15" s="15"/>
      <c r="H15" s="27">
        <f>SUM(H8:H14)</f>
        <v>262438246891</v>
      </c>
      <c r="I15" s="15"/>
      <c r="J15" s="60">
        <f>SUM(J8:J14)</f>
        <v>2.8176292732388787E-2</v>
      </c>
    </row>
    <row r="16" spans="1:10" x14ac:dyDescent="0.4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4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4">
      <c r="A18" s="15"/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15">
    <mergeCell ref="A1:J1"/>
    <mergeCell ref="A2:J2"/>
    <mergeCell ref="A3:J3"/>
    <mergeCell ref="B5:J5"/>
    <mergeCell ref="D6:F6"/>
    <mergeCell ref="H6:J6"/>
    <mergeCell ref="A12:B12"/>
    <mergeCell ref="A14:B14"/>
    <mergeCell ref="A13:B13"/>
    <mergeCell ref="A15:B1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37"/>
  <sheetViews>
    <sheetView rightToLeft="1" workbookViewId="0">
      <selection sqref="A1:S1"/>
    </sheetView>
  </sheetViews>
  <sheetFormatPr defaultRowHeight="15.75" x14ac:dyDescent="0.4"/>
  <cols>
    <col min="1" max="1" width="27.28515625" style="7" bestFit="1" customWidth="1"/>
    <col min="2" max="2" width="1.28515625" style="7" customWidth="1"/>
    <col min="3" max="3" width="16.85546875" style="7" customWidth="1"/>
    <col min="4" max="4" width="1.28515625" style="7" customWidth="1"/>
    <col min="5" max="5" width="19.85546875" style="7" customWidth="1"/>
    <col min="6" max="6" width="1.28515625" style="7" customWidth="1"/>
    <col min="7" max="7" width="19" style="7" bestFit="1" customWidth="1"/>
    <col min="8" max="8" width="1.28515625" style="7" customWidth="1"/>
    <col min="9" max="9" width="19.140625" style="7" bestFit="1" customWidth="1"/>
    <col min="10" max="10" width="1.28515625" style="7" customWidth="1"/>
    <col min="11" max="11" width="16.85546875" style="7" bestFit="1" customWidth="1"/>
    <col min="12" max="12" width="1.28515625" style="7" customWidth="1"/>
    <col min="13" max="13" width="20.140625" style="7" bestFit="1" customWidth="1"/>
    <col min="14" max="14" width="1.28515625" style="7" customWidth="1"/>
    <col min="15" max="15" width="19.140625" style="7" bestFit="1" customWidth="1"/>
    <col min="16" max="16" width="1.28515625" style="7" customWidth="1"/>
    <col min="17" max="17" width="16.5703125" style="7" bestFit="1" customWidth="1"/>
    <col min="18" max="18" width="1.28515625" style="7" customWidth="1"/>
    <col min="19" max="19" width="20.140625" style="7" bestFit="1" customWidth="1"/>
    <col min="20" max="20" width="0.28515625" style="7" customWidth="1"/>
    <col min="21" max="22" width="9.140625" style="7"/>
  </cols>
  <sheetData>
    <row r="1" spans="1:19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21.75" customHeight="1" x14ac:dyDescent="0.4">
      <c r="A2" s="81" t="s">
        <v>153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9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14.45" customHeight="1" x14ac:dyDescent="0.4"/>
    <row r="5" spans="1:19" ht="14.45" customHeight="1" x14ac:dyDescent="0.4">
      <c r="A5" s="92" t="s">
        <v>172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</row>
    <row r="6" spans="1:19" ht="14.45" customHeight="1" x14ac:dyDescent="0.4">
      <c r="A6" s="89" t="s">
        <v>121</v>
      </c>
      <c r="B6" s="15"/>
      <c r="C6" s="89" t="s">
        <v>211</v>
      </c>
      <c r="D6" s="89"/>
      <c r="E6" s="89"/>
      <c r="F6" s="89"/>
      <c r="G6" s="89"/>
      <c r="H6" s="15"/>
      <c r="I6" s="89" t="s">
        <v>169</v>
      </c>
      <c r="J6" s="89"/>
      <c r="K6" s="89"/>
      <c r="L6" s="89"/>
      <c r="M6" s="89"/>
      <c r="N6" s="15"/>
      <c r="O6" s="89" t="s">
        <v>170</v>
      </c>
      <c r="P6" s="89"/>
      <c r="Q6" s="89"/>
      <c r="R6" s="89"/>
      <c r="S6" s="89"/>
    </row>
    <row r="7" spans="1:19" ht="44.25" customHeight="1" x14ac:dyDescent="0.4">
      <c r="A7" s="89"/>
      <c r="B7" s="15"/>
      <c r="C7" s="5" t="s">
        <v>212</v>
      </c>
      <c r="D7" s="16"/>
      <c r="E7" s="5" t="s">
        <v>213</v>
      </c>
      <c r="F7" s="16"/>
      <c r="G7" s="5" t="s">
        <v>214</v>
      </c>
      <c r="H7" s="15"/>
      <c r="I7" s="5" t="s">
        <v>215</v>
      </c>
      <c r="J7" s="16"/>
      <c r="K7" s="5" t="s">
        <v>216</v>
      </c>
      <c r="L7" s="16"/>
      <c r="M7" s="5" t="s">
        <v>217</v>
      </c>
      <c r="N7" s="15"/>
      <c r="O7" s="5" t="s">
        <v>215</v>
      </c>
      <c r="P7" s="16"/>
      <c r="Q7" s="5" t="s">
        <v>216</v>
      </c>
      <c r="R7" s="16"/>
      <c r="S7" s="5" t="s">
        <v>217</v>
      </c>
    </row>
    <row r="8" spans="1:19" ht="21.75" customHeight="1" x14ac:dyDescent="0.4">
      <c r="A8" s="17" t="s">
        <v>58</v>
      </c>
      <c r="B8" s="15"/>
      <c r="C8" s="17" t="s">
        <v>218</v>
      </c>
      <c r="D8" s="15"/>
      <c r="E8" s="47">
        <v>350000000</v>
      </c>
      <c r="F8" s="48"/>
      <c r="G8" s="47">
        <v>1500</v>
      </c>
      <c r="H8" s="48"/>
      <c r="I8" s="47">
        <v>0</v>
      </c>
      <c r="J8" s="48"/>
      <c r="K8" s="47">
        <v>0</v>
      </c>
      <c r="L8" s="48"/>
      <c r="M8" s="47">
        <v>0</v>
      </c>
      <c r="N8" s="48"/>
      <c r="O8" s="47">
        <v>525000000000</v>
      </c>
      <c r="P8" s="48"/>
      <c r="Q8" s="47">
        <v>0</v>
      </c>
      <c r="R8" s="48"/>
      <c r="S8" s="47">
        <v>525000000000</v>
      </c>
    </row>
    <row r="9" spans="1:19" ht="21.75" customHeight="1" x14ac:dyDescent="0.4">
      <c r="A9" s="20" t="s">
        <v>34</v>
      </c>
      <c r="B9" s="15"/>
      <c r="C9" s="20" t="s">
        <v>219</v>
      </c>
      <c r="D9" s="15"/>
      <c r="E9" s="49">
        <v>17527584</v>
      </c>
      <c r="F9" s="48"/>
      <c r="G9" s="49">
        <v>6928</v>
      </c>
      <c r="H9" s="48"/>
      <c r="I9" s="49">
        <v>121431101952</v>
      </c>
      <c r="J9" s="48"/>
      <c r="K9" s="49">
        <v>17204524145</v>
      </c>
      <c r="L9" s="48"/>
      <c r="M9" s="49">
        <v>104226577807</v>
      </c>
      <c r="N9" s="48"/>
      <c r="O9" s="49">
        <v>121431101952</v>
      </c>
      <c r="P9" s="48"/>
      <c r="Q9" s="49">
        <v>17204524145</v>
      </c>
      <c r="R9" s="48"/>
      <c r="S9" s="49">
        <v>104226577807</v>
      </c>
    </row>
    <row r="10" spans="1:19" ht="21.75" customHeight="1" x14ac:dyDescent="0.4">
      <c r="A10" s="20" t="s">
        <v>60</v>
      </c>
      <c r="B10" s="15"/>
      <c r="C10" s="20" t="s">
        <v>220</v>
      </c>
      <c r="D10" s="15"/>
      <c r="E10" s="49">
        <v>2100000</v>
      </c>
      <c r="F10" s="48"/>
      <c r="G10" s="49">
        <v>28874</v>
      </c>
      <c r="H10" s="48"/>
      <c r="I10" s="49">
        <v>60635400000</v>
      </c>
      <c r="J10" s="48"/>
      <c r="K10" s="49">
        <v>8375846281</v>
      </c>
      <c r="L10" s="48"/>
      <c r="M10" s="49">
        <v>52259553719</v>
      </c>
      <c r="N10" s="48"/>
      <c r="O10" s="49">
        <v>60635400000</v>
      </c>
      <c r="P10" s="48"/>
      <c r="Q10" s="49">
        <v>8375846281</v>
      </c>
      <c r="R10" s="48"/>
      <c r="S10" s="49">
        <v>52259553719</v>
      </c>
    </row>
    <row r="11" spans="1:19" ht="21.75" customHeight="1" x14ac:dyDescent="0.4">
      <c r="A11" s="20" t="s">
        <v>177</v>
      </c>
      <c r="B11" s="15"/>
      <c r="C11" s="20" t="s">
        <v>221</v>
      </c>
      <c r="D11" s="15"/>
      <c r="E11" s="49">
        <v>100000000</v>
      </c>
      <c r="F11" s="48"/>
      <c r="G11" s="49">
        <v>180</v>
      </c>
      <c r="H11" s="48"/>
      <c r="I11" s="49">
        <v>0</v>
      </c>
      <c r="J11" s="48"/>
      <c r="K11" s="49">
        <v>0</v>
      </c>
      <c r="L11" s="48"/>
      <c r="M11" s="49">
        <v>0</v>
      </c>
      <c r="N11" s="48"/>
      <c r="O11" s="49">
        <v>18000000000</v>
      </c>
      <c r="P11" s="48"/>
      <c r="Q11" s="49">
        <v>0</v>
      </c>
      <c r="R11" s="48"/>
      <c r="S11" s="49">
        <v>18000000000</v>
      </c>
    </row>
    <row r="12" spans="1:19" ht="21.75" customHeight="1" x14ac:dyDescent="0.4">
      <c r="A12" s="20" t="s">
        <v>27</v>
      </c>
      <c r="B12" s="15"/>
      <c r="C12" s="20" t="s">
        <v>222</v>
      </c>
      <c r="D12" s="15"/>
      <c r="E12" s="49">
        <v>811557931</v>
      </c>
      <c r="F12" s="48"/>
      <c r="G12" s="49">
        <v>60</v>
      </c>
      <c r="H12" s="48"/>
      <c r="I12" s="49">
        <v>48693475860</v>
      </c>
      <c r="J12" s="48"/>
      <c r="K12" s="49">
        <v>6300825439</v>
      </c>
      <c r="L12" s="48"/>
      <c r="M12" s="49">
        <v>42392650421</v>
      </c>
      <c r="N12" s="48"/>
      <c r="O12" s="49">
        <v>48693475860</v>
      </c>
      <c r="P12" s="48"/>
      <c r="Q12" s="49">
        <v>6300825439</v>
      </c>
      <c r="R12" s="48"/>
      <c r="S12" s="49">
        <v>42392650421</v>
      </c>
    </row>
    <row r="13" spans="1:19" ht="21.75" customHeight="1" x14ac:dyDescent="0.4">
      <c r="A13" s="20" t="s">
        <v>84</v>
      </c>
      <c r="B13" s="15"/>
      <c r="C13" s="20" t="s">
        <v>223</v>
      </c>
      <c r="D13" s="15"/>
      <c r="E13" s="49">
        <v>40050000</v>
      </c>
      <c r="F13" s="48"/>
      <c r="G13" s="49">
        <v>1200</v>
      </c>
      <c r="H13" s="48"/>
      <c r="I13" s="49">
        <v>48060000000</v>
      </c>
      <c r="J13" s="48"/>
      <c r="K13" s="49">
        <v>6881830986</v>
      </c>
      <c r="L13" s="48"/>
      <c r="M13" s="49">
        <v>41178169014</v>
      </c>
      <c r="N13" s="48"/>
      <c r="O13" s="49">
        <v>48060000000</v>
      </c>
      <c r="P13" s="48"/>
      <c r="Q13" s="49">
        <v>6881830986</v>
      </c>
      <c r="R13" s="48"/>
      <c r="S13" s="49">
        <v>41178169014</v>
      </c>
    </row>
    <row r="14" spans="1:19" ht="21.75" customHeight="1" x14ac:dyDescent="0.4">
      <c r="A14" s="20" t="s">
        <v>36</v>
      </c>
      <c r="B14" s="15"/>
      <c r="C14" s="20" t="s">
        <v>224</v>
      </c>
      <c r="D14" s="15"/>
      <c r="E14" s="49">
        <v>17200000</v>
      </c>
      <c r="F14" s="48"/>
      <c r="G14" s="49">
        <v>1000</v>
      </c>
      <c r="H14" s="48"/>
      <c r="I14" s="49">
        <v>0</v>
      </c>
      <c r="J14" s="48"/>
      <c r="K14" s="49">
        <v>0</v>
      </c>
      <c r="L14" s="48"/>
      <c r="M14" s="49">
        <v>0</v>
      </c>
      <c r="N14" s="48"/>
      <c r="O14" s="49">
        <v>17200000000</v>
      </c>
      <c r="P14" s="48"/>
      <c r="Q14" s="49">
        <v>0</v>
      </c>
      <c r="R14" s="48"/>
      <c r="S14" s="49">
        <v>17200000000</v>
      </c>
    </row>
    <row r="15" spans="1:19" ht="21.75" customHeight="1" x14ac:dyDescent="0.4">
      <c r="A15" s="20" t="s">
        <v>48</v>
      </c>
      <c r="B15" s="15"/>
      <c r="C15" s="20" t="s">
        <v>225</v>
      </c>
      <c r="D15" s="15"/>
      <c r="E15" s="49">
        <v>266515000</v>
      </c>
      <c r="F15" s="48"/>
      <c r="G15" s="49">
        <v>350</v>
      </c>
      <c r="H15" s="48"/>
      <c r="I15" s="49">
        <v>0</v>
      </c>
      <c r="J15" s="48"/>
      <c r="K15" s="49">
        <v>0</v>
      </c>
      <c r="L15" s="48"/>
      <c r="M15" s="49">
        <v>0</v>
      </c>
      <c r="N15" s="48"/>
      <c r="O15" s="49">
        <v>93280250000</v>
      </c>
      <c r="P15" s="48"/>
      <c r="Q15" s="49">
        <v>11876086820</v>
      </c>
      <c r="R15" s="48"/>
      <c r="S15" s="49">
        <v>81404163180</v>
      </c>
    </row>
    <row r="16" spans="1:19" ht="21.75" customHeight="1" x14ac:dyDescent="0.4">
      <c r="A16" s="20" t="s">
        <v>110</v>
      </c>
      <c r="B16" s="15"/>
      <c r="C16" s="20" t="s">
        <v>226</v>
      </c>
      <c r="D16" s="15"/>
      <c r="E16" s="49">
        <v>10000000</v>
      </c>
      <c r="F16" s="48"/>
      <c r="G16" s="49">
        <v>9700</v>
      </c>
      <c r="H16" s="48"/>
      <c r="I16" s="49">
        <v>97000000000</v>
      </c>
      <c r="J16" s="48"/>
      <c r="K16" s="49">
        <v>13645085344</v>
      </c>
      <c r="L16" s="48"/>
      <c r="M16" s="49">
        <v>83354914656</v>
      </c>
      <c r="N16" s="48"/>
      <c r="O16" s="49">
        <v>97000000000</v>
      </c>
      <c r="P16" s="48"/>
      <c r="Q16" s="49">
        <v>13645085344</v>
      </c>
      <c r="R16" s="48"/>
      <c r="S16" s="49">
        <v>83354914656</v>
      </c>
    </row>
    <row r="17" spans="1:19" ht="21.75" customHeight="1" x14ac:dyDescent="0.4">
      <c r="A17" s="20" t="s">
        <v>80</v>
      </c>
      <c r="B17" s="15"/>
      <c r="C17" s="20" t="s">
        <v>227</v>
      </c>
      <c r="D17" s="15"/>
      <c r="E17" s="49">
        <v>78000000</v>
      </c>
      <c r="F17" s="48"/>
      <c r="G17" s="49">
        <v>1910</v>
      </c>
      <c r="H17" s="48"/>
      <c r="I17" s="49">
        <v>148980000000</v>
      </c>
      <c r="J17" s="48"/>
      <c r="K17" s="49">
        <v>20881766784</v>
      </c>
      <c r="L17" s="48"/>
      <c r="M17" s="49">
        <v>128098233216</v>
      </c>
      <c r="N17" s="48"/>
      <c r="O17" s="49">
        <v>148980000000</v>
      </c>
      <c r="P17" s="48"/>
      <c r="Q17" s="49">
        <v>20881766784</v>
      </c>
      <c r="R17" s="48"/>
      <c r="S17" s="49">
        <v>128098233216</v>
      </c>
    </row>
    <row r="18" spans="1:19" ht="21.75" customHeight="1" x14ac:dyDescent="0.4">
      <c r="A18" s="20" t="s">
        <v>64</v>
      </c>
      <c r="B18" s="15"/>
      <c r="C18" s="20" t="s">
        <v>228</v>
      </c>
      <c r="D18" s="15"/>
      <c r="E18" s="49">
        <v>22000000</v>
      </c>
      <c r="F18" s="48"/>
      <c r="G18" s="49">
        <v>1350</v>
      </c>
      <c r="H18" s="48"/>
      <c r="I18" s="49">
        <v>0</v>
      </c>
      <c r="J18" s="48"/>
      <c r="K18" s="49">
        <v>0</v>
      </c>
      <c r="L18" s="48"/>
      <c r="M18" s="49">
        <v>0</v>
      </c>
      <c r="N18" s="48"/>
      <c r="O18" s="49">
        <v>29700000000</v>
      </c>
      <c r="P18" s="48"/>
      <c r="Q18" s="49">
        <v>0</v>
      </c>
      <c r="R18" s="48"/>
      <c r="S18" s="49">
        <v>29700000000</v>
      </c>
    </row>
    <row r="19" spans="1:19" ht="21.75" customHeight="1" x14ac:dyDescent="0.4">
      <c r="A19" s="20" t="s">
        <v>49</v>
      </c>
      <c r="B19" s="15"/>
      <c r="C19" s="20" t="s">
        <v>229</v>
      </c>
      <c r="D19" s="15"/>
      <c r="E19" s="49">
        <v>198000000</v>
      </c>
      <c r="F19" s="48"/>
      <c r="G19" s="49">
        <v>250</v>
      </c>
      <c r="H19" s="48"/>
      <c r="I19" s="49">
        <v>0</v>
      </c>
      <c r="J19" s="48"/>
      <c r="K19" s="49">
        <v>0</v>
      </c>
      <c r="L19" s="48"/>
      <c r="M19" s="49">
        <v>0</v>
      </c>
      <c r="N19" s="48"/>
      <c r="O19" s="49">
        <v>49500000000</v>
      </c>
      <c r="P19" s="48"/>
      <c r="Q19" s="49">
        <v>0</v>
      </c>
      <c r="R19" s="48"/>
      <c r="S19" s="49">
        <v>49500000000</v>
      </c>
    </row>
    <row r="20" spans="1:19" ht="21.75" customHeight="1" x14ac:dyDescent="0.4">
      <c r="A20" s="20" t="s">
        <v>62</v>
      </c>
      <c r="B20" s="15"/>
      <c r="C20" s="20" t="s">
        <v>222</v>
      </c>
      <c r="D20" s="15"/>
      <c r="E20" s="49">
        <v>71794872</v>
      </c>
      <c r="F20" s="48"/>
      <c r="G20" s="49">
        <v>310</v>
      </c>
      <c r="H20" s="48"/>
      <c r="I20" s="49">
        <v>22256410320</v>
      </c>
      <c r="J20" s="48"/>
      <c r="K20" s="49">
        <v>2879929063</v>
      </c>
      <c r="L20" s="48"/>
      <c r="M20" s="49">
        <v>19376481257</v>
      </c>
      <c r="N20" s="48"/>
      <c r="O20" s="49">
        <v>22256410320</v>
      </c>
      <c r="P20" s="48"/>
      <c r="Q20" s="49">
        <v>2879929063</v>
      </c>
      <c r="R20" s="48"/>
      <c r="S20" s="49">
        <v>19376481257</v>
      </c>
    </row>
    <row r="21" spans="1:19" ht="21.75" customHeight="1" x14ac:dyDescent="0.4">
      <c r="A21" s="20" t="s">
        <v>41</v>
      </c>
      <c r="B21" s="15"/>
      <c r="C21" s="20" t="s">
        <v>225</v>
      </c>
      <c r="D21" s="15"/>
      <c r="E21" s="49">
        <v>42000000</v>
      </c>
      <c r="F21" s="48"/>
      <c r="G21" s="49">
        <v>240</v>
      </c>
      <c r="H21" s="48"/>
      <c r="I21" s="49">
        <v>0</v>
      </c>
      <c r="J21" s="48"/>
      <c r="K21" s="49">
        <v>0</v>
      </c>
      <c r="L21" s="48"/>
      <c r="M21" s="49">
        <v>0</v>
      </c>
      <c r="N21" s="48"/>
      <c r="O21" s="49">
        <v>10080000000</v>
      </c>
      <c r="P21" s="48"/>
      <c r="Q21" s="49">
        <v>1283347280</v>
      </c>
      <c r="R21" s="48"/>
      <c r="S21" s="49">
        <v>8796652720</v>
      </c>
    </row>
    <row r="22" spans="1:19" ht="21.75" customHeight="1" x14ac:dyDescent="0.4">
      <c r="A22" s="20" t="s">
        <v>90</v>
      </c>
      <c r="B22" s="15"/>
      <c r="C22" s="20" t="s">
        <v>229</v>
      </c>
      <c r="D22" s="15"/>
      <c r="E22" s="49">
        <v>52000000</v>
      </c>
      <c r="F22" s="48"/>
      <c r="G22" s="49">
        <v>580</v>
      </c>
      <c r="H22" s="48"/>
      <c r="I22" s="49">
        <v>0</v>
      </c>
      <c r="J22" s="48"/>
      <c r="K22" s="49">
        <v>0</v>
      </c>
      <c r="L22" s="48"/>
      <c r="M22" s="49">
        <v>0</v>
      </c>
      <c r="N22" s="48"/>
      <c r="O22" s="49">
        <v>30160000000</v>
      </c>
      <c r="P22" s="48"/>
      <c r="Q22" s="49">
        <v>3342947625</v>
      </c>
      <c r="R22" s="48"/>
      <c r="S22" s="49">
        <v>26817052375</v>
      </c>
    </row>
    <row r="23" spans="1:19" ht="21.75" customHeight="1" x14ac:dyDescent="0.4">
      <c r="A23" s="20" t="s">
        <v>59</v>
      </c>
      <c r="B23" s="15"/>
      <c r="C23" s="20" t="s">
        <v>230</v>
      </c>
      <c r="D23" s="15"/>
      <c r="E23" s="49">
        <v>250000000</v>
      </c>
      <c r="F23" s="48"/>
      <c r="G23" s="49">
        <v>740</v>
      </c>
      <c r="H23" s="48"/>
      <c r="I23" s="49">
        <v>0</v>
      </c>
      <c r="J23" s="48"/>
      <c r="K23" s="49">
        <v>0</v>
      </c>
      <c r="L23" s="48"/>
      <c r="M23" s="49">
        <v>0</v>
      </c>
      <c r="N23" s="48"/>
      <c r="O23" s="49">
        <v>185000000000</v>
      </c>
      <c r="P23" s="48"/>
      <c r="Q23" s="49">
        <v>21994568497</v>
      </c>
      <c r="R23" s="48"/>
      <c r="S23" s="49">
        <v>163005431503</v>
      </c>
    </row>
    <row r="24" spans="1:19" ht="21.75" customHeight="1" x14ac:dyDescent="0.4">
      <c r="A24" s="20" t="s">
        <v>102</v>
      </c>
      <c r="B24" s="15"/>
      <c r="C24" s="20" t="s">
        <v>231</v>
      </c>
      <c r="D24" s="15"/>
      <c r="E24" s="49">
        <v>9000000</v>
      </c>
      <c r="F24" s="48"/>
      <c r="G24" s="49">
        <v>1849</v>
      </c>
      <c r="H24" s="48"/>
      <c r="I24" s="49">
        <v>16641000000</v>
      </c>
      <c r="J24" s="48"/>
      <c r="K24" s="49">
        <v>2204957219</v>
      </c>
      <c r="L24" s="48"/>
      <c r="M24" s="49">
        <v>14436042781</v>
      </c>
      <c r="N24" s="48"/>
      <c r="O24" s="49">
        <v>16641000000</v>
      </c>
      <c r="P24" s="48"/>
      <c r="Q24" s="49">
        <v>2204957219</v>
      </c>
      <c r="R24" s="48"/>
      <c r="S24" s="49">
        <v>14436042781</v>
      </c>
    </row>
    <row r="25" spans="1:19" ht="21.75" customHeight="1" x14ac:dyDescent="0.4">
      <c r="A25" s="20" t="s">
        <v>23</v>
      </c>
      <c r="B25" s="15"/>
      <c r="C25" s="20" t="s">
        <v>232</v>
      </c>
      <c r="D25" s="15"/>
      <c r="E25" s="49">
        <v>140000000</v>
      </c>
      <c r="F25" s="48"/>
      <c r="G25" s="49">
        <v>530</v>
      </c>
      <c r="H25" s="48"/>
      <c r="I25" s="49">
        <v>74200000000</v>
      </c>
      <c r="J25" s="48"/>
      <c r="K25" s="49">
        <v>0</v>
      </c>
      <c r="L25" s="48"/>
      <c r="M25" s="49">
        <v>74200000000</v>
      </c>
      <c r="N25" s="48"/>
      <c r="O25" s="49">
        <v>74200000000</v>
      </c>
      <c r="P25" s="48"/>
      <c r="Q25" s="49">
        <v>0</v>
      </c>
      <c r="R25" s="48"/>
      <c r="S25" s="49">
        <v>74200000000</v>
      </c>
    </row>
    <row r="26" spans="1:19" ht="21.75" customHeight="1" x14ac:dyDescent="0.4">
      <c r="A26" s="20" t="s">
        <v>33</v>
      </c>
      <c r="B26" s="15"/>
      <c r="C26" s="20" t="s">
        <v>233</v>
      </c>
      <c r="D26" s="15"/>
      <c r="E26" s="49">
        <v>3000000</v>
      </c>
      <c r="F26" s="48"/>
      <c r="G26" s="49">
        <v>33000</v>
      </c>
      <c r="H26" s="48"/>
      <c r="I26" s="49">
        <v>0</v>
      </c>
      <c r="J26" s="48"/>
      <c r="K26" s="49">
        <v>0</v>
      </c>
      <c r="L26" s="48"/>
      <c r="M26" s="49">
        <v>0</v>
      </c>
      <c r="N26" s="48"/>
      <c r="O26" s="49">
        <v>99000000000</v>
      </c>
      <c r="P26" s="48"/>
      <c r="Q26" s="49">
        <v>0</v>
      </c>
      <c r="R26" s="48"/>
      <c r="S26" s="49">
        <v>99000000000</v>
      </c>
    </row>
    <row r="27" spans="1:19" ht="21.75" customHeight="1" x14ac:dyDescent="0.4">
      <c r="A27" s="20" t="s">
        <v>50</v>
      </c>
      <c r="B27" s="15"/>
      <c r="C27" s="20" t="s">
        <v>219</v>
      </c>
      <c r="D27" s="15"/>
      <c r="E27" s="49">
        <v>69131492</v>
      </c>
      <c r="F27" s="48"/>
      <c r="G27" s="49">
        <v>1500</v>
      </c>
      <c r="H27" s="48"/>
      <c r="I27" s="49">
        <v>103697238000</v>
      </c>
      <c r="J27" s="48"/>
      <c r="K27" s="49">
        <v>14691966113</v>
      </c>
      <c r="L27" s="48"/>
      <c r="M27" s="49">
        <v>89005271887</v>
      </c>
      <c r="N27" s="48"/>
      <c r="O27" s="49">
        <v>103697238000</v>
      </c>
      <c r="P27" s="48"/>
      <c r="Q27" s="49">
        <v>14691966113</v>
      </c>
      <c r="R27" s="48"/>
      <c r="S27" s="49">
        <v>89005271887</v>
      </c>
    </row>
    <row r="28" spans="1:19" ht="21.75" customHeight="1" x14ac:dyDescent="0.4">
      <c r="A28" s="20" t="s">
        <v>105</v>
      </c>
      <c r="B28" s="15"/>
      <c r="C28" s="20" t="s">
        <v>234</v>
      </c>
      <c r="D28" s="15"/>
      <c r="E28" s="49">
        <v>73698257</v>
      </c>
      <c r="F28" s="48"/>
      <c r="G28" s="49">
        <v>220</v>
      </c>
      <c r="H28" s="48"/>
      <c r="I28" s="49">
        <v>16213616540</v>
      </c>
      <c r="J28" s="48"/>
      <c r="K28" s="49">
        <v>2264364832</v>
      </c>
      <c r="L28" s="48"/>
      <c r="M28" s="49">
        <v>13949251708</v>
      </c>
      <c r="N28" s="48"/>
      <c r="O28" s="49">
        <v>16213616540</v>
      </c>
      <c r="P28" s="48"/>
      <c r="Q28" s="49">
        <v>2264364832</v>
      </c>
      <c r="R28" s="48"/>
      <c r="S28" s="49">
        <v>13949251708</v>
      </c>
    </row>
    <row r="29" spans="1:19" ht="21.75" customHeight="1" x14ac:dyDescent="0.4">
      <c r="A29" s="20" t="s">
        <v>19</v>
      </c>
      <c r="B29" s="15"/>
      <c r="C29" s="20" t="s">
        <v>235</v>
      </c>
      <c r="D29" s="15"/>
      <c r="E29" s="49">
        <v>50000000</v>
      </c>
      <c r="F29" s="48"/>
      <c r="G29" s="49">
        <v>1000</v>
      </c>
      <c r="H29" s="48"/>
      <c r="I29" s="49">
        <v>50000000000</v>
      </c>
      <c r="J29" s="48"/>
      <c r="K29" s="49">
        <v>6804733728</v>
      </c>
      <c r="L29" s="48"/>
      <c r="M29" s="49">
        <v>43195266272</v>
      </c>
      <c r="N29" s="48"/>
      <c r="O29" s="49">
        <v>50000000000</v>
      </c>
      <c r="P29" s="48"/>
      <c r="Q29" s="49">
        <v>6804733728</v>
      </c>
      <c r="R29" s="48"/>
      <c r="S29" s="49">
        <v>43195266272</v>
      </c>
    </row>
    <row r="30" spans="1:19" ht="21.75" customHeight="1" x14ac:dyDescent="0.4">
      <c r="A30" s="20" t="s">
        <v>38</v>
      </c>
      <c r="B30" s="15"/>
      <c r="C30" s="20" t="s">
        <v>236</v>
      </c>
      <c r="D30" s="15"/>
      <c r="E30" s="49">
        <v>37000000</v>
      </c>
      <c r="F30" s="48"/>
      <c r="G30" s="49">
        <v>2260</v>
      </c>
      <c r="H30" s="48"/>
      <c r="I30" s="49">
        <v>0</v>
      </c>
      <c r="J30" s="48"/>
      <c r="K30" s="49">
        <v>0</v>
      </c>
      <c r="L30" s="48"/>
      <c r="M30" s="49">
        <v>0</v>
      </c>
      <c r="N30" s="48"/>
      <c r="O30" s="49">
        <v>83620000000</v>
      </c>
      <c r="P30" s="48"/>
      <c r="Q30" s="49">
        <v>0</v>
      </c>
      <c r="R30" s="48"/>
      <c r="S30" s="49">
        <v>83620000000</v>
      </c>
    </row>
    <row r="31" spans="1:19" ht="21.75" customHeight="1" x14ac:dyDescent="0.4">
      <c r="A31" s="20" t="s">
        <v>25</v>
      </c>
      <c r="B31" s="15"/>
      <c r="C31" s="20" t="s">
        <v>237</v>
      </c>
      <c r="D31" s="15"/>
      <c r="E31" s="49">
        <v>50000000</v>
      </c>
      <c r="F31" s="48"/>
      <c r="G31" s="49">
        <v>340</v>
      </c>
      <c r="H31" s="48"/>
      <c r="I31" s="49">
        <v>0</v>
      </c>
      <c r="J31" s="48"/>
      <c r="K31" s="49">
        <v>0</v>
      </c>
      <c r="L31" s="48"/>
      <c r="M31" s="49">
        <v>0</v>
      </c>
      <c r="N31" s="48"/>
      <c r="O31" s="49">
        <v>17000000000</v>
      </c>
      <c r="P31" s="48"/>
      <c r="Q31" s="49">
        <v>0</v>
      </c>
      <c r="R31" s="48"/>
      <c r="S31" s="49">
        <v>17000000000</v>
      </c>
    </row>
    <row r="32" spans="1:19" ht="21.75" customHeight="1" x14ac:dyDescent="0.4">
      <c r="A32" s="20" t="s">
        <v>82</v>
      </c>
      <c r="B32" s="15"/>
      <c r="C32" s="20" t="s">
        <v>238</v>
      </c>
      <c r="D32" s="15"/>
      <c r="E32" s="49">
        <v>35000000</v>
      </c>
      <c r="F32" s="48"/>
      <c r="G32" s="49">
        <v>598</v>
      </c>
      <c r="H32" s="48"/>
      <c r="I32" s="49">
        <v>0</v>
      </c>
      <c r="J32" s="48"/>
      <c r="K32" s="49">
        <v>0</v>
      </c>
      <c r="L32" s="48"/>
      <c r="M32" s="49">
        <v>0</v>
      </c>
      <c r="N32" s="48"/>
      <c r="O32" s="49">
        <v>20930000000</v>
      </c>
      <c r="P32" s="48"/>
      <c r="Q32" s="49">
        <v>0</v>
      </c>
      <c r="R32" s="48"/>
      <c r="S32" s="49">
        <v>20930000000</v>
      </c>
    </row>
    <row r="33" spans="1:19" ht="21.75" customHeight="1" x14ac:dyDescent="0.4">
      <c r="A33" s="20" t="s">
        <v>40</v>
      </c>
      <c r="B33" s="15"/>
      <c r="C33" s="20" t="s">
        <v>239</v>
      </c>
      <c r="D33" s="15"/>
      <c r="E33" s="49">
        <v>40000000</v>
      </c>
      <c r="F33" s="48"/>
      <c r="G33" s="49">
        <v>750</v>
      </c>
      <c r="H33" s="48"/>
      <c r="I33" s="49">
        <v>0</v>
      </c>
      <c r="J33" s="48"/>
      <c r="K33" s="49">
        <v>0</v>
      </c>
      <c r="L33" s="48"/>
      <c r="M33" s="49">
        <v>0</v>
      </c>
      <c r="N33" s="48"/>
      <c r="O33" s="49">
        <v>30000000000</v>
      </c>
      <c r="P33" s="48"/>
      <c r="Q33" s="49">
        <v>0</v>
      </c>
      <c r="R33" s="48"/>
      <c r="S33" s="49">
        <v>30000000000</v>
      </c>
    </row>
    <row r="34" spans="1:19" ht="21.75" customHeight="1" x14ac:dyDescent="0.4">
      <c r="A34" s="23" t="s">
        <v>87</v>
      </c>
      <c r="B34" s="15"/>
      <c r="C34" s="23" t="s">
        <v>240</v>
      </c>
      <c r="D34" s="15"/>
      <c r="E34" s="50">
        <v>360000</v>
      </c>
      <c r="F34" s="48"/>
      <c r="G34" s="50">
        <v>1000</v>
      </c>
      <c r="H34" s="48"/>
      <c r="I34" s="50">
        <v>0</v>
      </c>
      <c r="J34" s="48"/>
      <c r="K34" s="50">
        <v>0</v>
      </c>
      <c r="L34" s="48"/>
      <c r="M34" s="50">
        <v>0</v>
      </c>
      <c r="N34" s="48"/>
      <c r="O34" s="50">
        <v>360000000</v>
      </c>
      <c r="P34" s="48"/>
      <c r="Q34" s="50">
        <v>39707495</v>
      </c>
      <c r="R34" s="48"/>
      <c r="S34" s="50">
        <v>320292505</v>
      </c>
    </row>
    <row r="35" spans="1:19" ht="21.75" customHeight="1" x14ac:dyDescent="0.4">
      <c r="A35" s="4" t="s">
        <v>119</v>
      </c>
      <c r="B35" s="15"/>
      <c r="C35" s="27"/>
      <c r="D35" s="15"/>
      <c r="E35" s="51"/>
      <c r="F35" s="48"/>
      <c r="G35" s="51"/>
      <c r="H35" s="48"/>
      <c r="I35" s="51">
        <f>SUM(I8:I34)</f>
        <v>807808242672</v>
      </c>
      <c r="J35" s="48"/>
      <c r="K35" s="51">
        <f>SUM(K8:K34)</f>
        <v>102135829934</v>
      </c>
      <c r="L35" s="48"/>
      <c r="M35" s="51">
        <f>SUM(M8:M34)</f>
        <v>705672412738</v>
      </c>
      <c r="N35" s="48"/>
      <c r="O35" s="51">
        <f>SUM(O8:O34)</f>
        <v>2016638492672</v>
      </c>
      <c r="P35" s="48"/>
      <c r="Q35" s="51">
        <f>SUM(Q8:Q34)</f>
        <v>140672487651</v>
      </c>
      <c r="R35" s="48"/>
      <c r="S35" s="51">
        <f>SUM(S8:S34)</f>
        <v>1875966005021</v>
      </c>
    </row>
    <row r="36" spans="1:19" x14ac:dyDescent="0.4">
      <c r="A36" s="15"/>
      <c r="B36" s="15"/>
      <c r="C36" s="15"/>
      <c r="D36" s="15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</row>
    <row r="37" spans="1:19" x14ac:dyDescent="0.4">
      <c r="A37" s="15"/>
      <c r="B37" s="15"/>
      <c r="C37" s="15"/>
      <c r="D37" s="15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6"/>
  <sheetViews>
    <sheetView rightToLeft="1" workbookViewId="0">
      <selection sqref="A1:F1"/>
    </sheetView>
  </sheetViews>
  <sheetFormatPr defaultRowHeight="18.75" x14ac:dyDescent="0.45"/>
  <cols>
    <col min="1" max="1" width="5.140625" style="32" customWidth="1"/>
    <col min="2" max="2" width="41.5703125" style="32" customWidth="1"/>
    <col min="3" max="3" width="1.28515625" style="32" customWidth="1"/>
    <col min="4" max="4" width="19.42578125" style="32" customWidth="1"/>
    <col min="5" max="5" width="1.28515625" style="32" customWidth="1"/>
    <col min="6" max="6" width="19.42578125" style="32" customWidth="1"/>
    <col min="7" max="7" width="0.28515625" style="32" customWidth="1"/>
    <col min="8" max="8" width="9.140625" style="32"/>
  </cols>
  <sheetData>
    <row r="1" spans="1:6" ht="29.1" customHeight="1" x14ac:dyDescent="0.45">
      <c r="A1" s="94" t="s">
        <v>0</v>
      </c>
      <c r="B1" s="94"/>
      <c r="C1" s="94"/>
      <c r="D1" s="94"/>
      <c r="E1" s="94"/>
      <c r="F1" s="94"/>
    </row>
    <row r="2" spans="1:6" ht="21.75" customHeight="1" x14ac:dyDescent="0.45">
      <c r="A2" s="94" t="s">
        <v>153</v>
      </c>
      <c r="B2" s="94"/>
      <c r="C2" s="94"/>
      <c r="D2" s="94"/>
      <c r="E2" s="94"/>
      <c r="F2" s="94"/>
    </row>
    <row r="3" spans="1:6" ht="21.75" customHeight="1" x14ac:dyDescent="0.45">
      <c r="A3" s="94" t="s">
        <v>2</v>
      </c>
      <c r="B3" s="94"/>
      <c r="C3" s="94"/>
      <c r="D3" s="94"/>
      <c r="E3" s="94"/>
      <c r="F3" s="94"/>
    </row>
    <row r="4" spans="1:6" ht="14.45" customHeight="1" x14ac:dyDescent="0.45"/>
    <row r="5" spans="1:6" ht="29.1" customHeight="1" x14ac:dyDescent="0.45">
      <c r="A5" s="33" t="s">
        <v>208</v>
      </c>
      <c r="B5" s="97" t="s">
        <v>166</v>
      </c>
      <c r="C5" s="97"/>
      <c r="D5" s="97"/>
      <c r="E5" s="97"/>
      <c r="F5" s="97"/>
    </row>
    <row r="6" spans="1:6" ht="21.75" customHeight="1" x14ac:dyDescent="0.45">
      <c r="A6" s="20"/>
      <c r="B6" s="20"/>
      <c r="C6" s="20"/>
      <c r="D6" s="2" t="s">
        <v>169</v>
      </c>
      <c r="E6" s="20"/>
      <c r="F6" s="2" t="s">
        <v>9</v>
      </c>
    </row>
    <row r="7" spans="1:6" ht="25.5" customHeight="1" x14ac:dyDescent="0.45">
      <c r="A7" s="89" t="s">
        <v>166</v>
      </c>
      <c r="B7" s="89"/>
      <c r="C7" s="20"/>
      <c r="D7" s="3" t="s">
        <v>150</v>
      </c>
      <c r="E7" s="20"/>
      <c r="F7" s="3" t="s">
        <v>150</v>
      </c>
    </row>
    <row r="8" spans="1:6" ht="21.75" customHeight="1" x14ac:dyDescent="0.45">
      <c r="A8" s="90" t="s">
        <v>166</v>
      </c>
      <c r="B8" s="90"/>
      <c r="C8" s="20"/>
      <c r="D8" s="18">
        <v>0</v>
      </c>
      <c r="E8" s="20"/>
      <c r="F8" s="18">
        <v>23595756719</v>
      </c>
    </row>
    <row r="9" spans="1:6" ht="21.75" customHeight="1" x14ac:dyDescent="0.45">
      <c r="A9" s="87" t="s">
        <v>209</v>
      </c>
      <c r="B9" s="87"/>
      <c r="C9" s="20"/>
      <c r="D9" s="21">
        <v>0</v>
      </c>
      <c r="E9" s="20"/>
      <c r="F9" s="21">
        <v>35235146</v>
      </c>
    </row>
    <row r="10" spans="1:6" ht="21.75" customHeight="1" x14ac:dyDescent="0.45">
      <c r="A10" s="83" t="s">
        <v>210</v>
      </c>
      <c r="B10" s="83"/>
      <c r="C10" s="20"/>
      <c r="D10" s="25">
        <v>66177325413</v>
      </c>
      <c r="E10" s="20"/>
      <c r="F10" s="25">
        <v>76267714931</v>
      </c>
    </row>
    <row r="11" spans="1:6" ht="21.75" customHeight="1" x14ac:dyDescent="0.45">
      <c r="A11" s="86" t="s">
        <v>119</v>
      </c>
      <c r="B11" s="86"/>
      <c r="C11" s="20"/>
      <c r="D11" s="27">
        <f>SUM(D8:D10)</f>
        <v>66177325413</v>
      </c>
      <c r="E11" s="20"/>
      <c r="F11" s="27">
        <f>SUM(F8:F10)</f>
        <v>99898706796</v>
      </c>
    </row>
    <row r="12" spans="1:6" x14ac:dyDescent="0.45">
      <c r="A12" s="20"/>
      <c r="B12" s="20"/>
      <c r="C12" s="20"/>
      <c r="D12" s="20"/>
      <c r="E12" s="20"/>
      <c r="F12" s="20"/>
    </row>
    <row r="13" spans="1:6" x14ac:dyDescent="0.45">
      <c r="A13" s="20"/>
      <c r="B13" s="20"/>
      <c r="C13" s="20"/>
      <c r="D13" s="20"/>
      <c r="E13" s="20"/>
      <c r="F13" s="20"/>
    </row>
    <row r="14" spans="1:6" x14ac:dyDescent="0.45">
      <c r="A14" s="20"/>
      <c r="B14" s="20"/>
      <c r="C14" s="20"/>
      <c r="D14" s="20"/>
      <c r="E14" s="20"/>
      <c r="F14" s="20"/>
    </row>
    <row r="15" spans="1:6" x14ac:dyDescent="0.45">
      <c r="A15" s="20"/>
      <c r="B15" s="20"/>
      <c r="C15" s="20"/>
      <c r="D15" s="20"/>
      <c r="E15" s="20"/>
      <c r="F15" s="20"/>
    </row>
    <row r="16" spans="1:6" x14ac:dyDescent="0.45">
      <c r="A16" s="20"/>
      <c r="B16" s="20"/>
      <c r="C16" s="20"/>
      <c r="D16" s="20"/>
      <c r="E16" s="20"/>
      <c r="F16" s="2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8"/>
  <sheetViews>
    <sheetView rightToLeft="1" workbookViewId="0">
      <selection sqref="A1:M1"/>
    </sheetView>
  </sheetViews>
  <sheetFormatPr defaultRowHeight="18.75" x14ac:dyDescent="0.45"/>
  <cols>
    <col min="1" max="1" width="30.140625" style="32" customWidth="1"/>
    <col min="2" max="2" width="1.28515625" style="32" customWidth="1"/>
    <col min="3" max="3" width="20.28515625" style="32" customWidth="1"/>
    <col min="4" max="4" width="1.28515625" style="32" customWidth="1"/>
    <col min="5" max="5" width="15.85546875" style="32" customWidth="1"/>
    <col min="6" max="6" width="1.28515625" style="32" customWidth="1"/>
    <col min="7" max="7" width="18.7109375" style="32" customWidth="1"/>
    <col min="8" max="8" width="1.28515625" style="32" customWidth="1"/>
    <col min="9" max="9" width="17.85546875" style="32" customWidth="1"/>
    <col min="10" max="10" width="1.28515625" style="32" customWidth="1"/>
    <col min="11" max="11" width="14.140625" style="32" customWidth="1"/>
    <col min="12" max="12" width="1.28515625" style="32" customWidth="1"/>
    <col min="13" max="13" width="18.42578125" style="32" customWidth="1"/>
    <col min="14" max="14" width="0.28515625" style="32" customWidth="1"/>
    <col min="15" max="16" width="9.140625" style="32"/>
  </cols>
  <sheetData>
    <row r="1" spans="1:13" ht="29.1" customHeight="1" x14ac:dyDescent="0.4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21.75" customHeight="1" x14ac:dyDescent="0.45">
      <c r="A2" s="94" t="s">
        <v>153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ht="21.75" customHeight="1" x14ac:dyDescent="0.45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3" ht="14.45" customHeight="1" x14ac:dyDescent="0.45"/>
    <row r="5" spans="1:13" ht="14.45" customHeight="1" x14ac:dyDescent="0.45">
      <c r="A5" s="97" t="s">
        <v>243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</row>
    <row r="6" spans="1:13" ht="14.45" customHeight="1" x14ac:dyDescent="0.45">
      <c r="A6" s="89" t="s">
        <v>156</v>
      </c>
      <c r="B6" s="20"/>
      <c r="C6" s="89" t="s">
        <v>169</v>
      </c>
      <c r="D6" s="89"/>
      <c r="E6" s="89"/>
      <c r="F6" s="89"/>
      <c r="G6" s="89"/>
      <c r="H6" s="20"/>
      <c r="I6" s="89" t="s">
        <v>170</v>
      </c>
      <c r="J6" s="89"/>
      <c r="K6" s="89"/>
      <c r="L6" s="89"/>
      <c r="M6" s="89"/>
    </row>
    <row r="7" spans="1:13" ht="29.1" customHeight="1" x14ac:dyDescent="0.45">
      <c r="A7" s="89"/>
      <c r="B7" s="20"/>
      <c r="C7" s="5" t="s">
        <v>241</v>
      </c>
      <c r="D7" s="17"/>
      <c r="E7" s="5" t="s">
        <v>216</v>
      </c>
      <c r="F7" s="17"/>
      <c r="G7" s="5" t="s">
        <v>242</v>
      </c>
      <c r="H7" s="20"/>
      <c r="I7" s="5" t="s">
        <v>241</v>
      </c>
      <c r="J7" s="17"/>
      <c r="K7" s="5" t="s">
        <v>216</v>
      </c>
      <c r="L7" s="17"/>
      <c r="M7" s="5" t="s">
        <v>242</v>
      </c>
    </row>
    <row r="8" spans="1:13" ht="21.75" customHeight="1" x14ac:dyDescent="0.45">
      <c r="A8" s="17" t="s">
        <v>264</v>
      </c>
      <c r="B8" s="20"/>
      <c r="C8" s="47">
        <v>57542</v>
      </c>
      <c r="D8" s="49"/>
      <c r="E8" s="47">
        <v>0</v>
      </c>
      <c r="F8" s="49"/>
      <c r="G8" s="47">
        <v>57542</v>
      </c>
      <c r="H8" s="49"/>
      <c r="I8" s="47">
        <v>332788</v>
      </c>
      <c r="J8" s="49"/>
      <c r="K8" s="47">
        <v>0</v>
      </c>
      <c r="L8" s="49"/>
      <c r="M8" s="47">
        <v>332788</v>
      </c>
    </row>
    <row r="9" spans="1:13" ht="21.75" customHeight="1" x14ac:dyDescent="0.45">
      <c r="A9" s="20" t="s">
        <v>21</v>
      </c>
      <c r="B9" s="20"/>
      <c r="C9" s="49">
        <v>0</v>
      </c>
      <c r="D9" s="49"/>
      <c r="E9" s="49">
        <v>0</v>
      </c>
      <c r="F9" s="49"/>
      <c r="G9" s="49">
        <v>0</v>
      </c>
      <c r="H9" s="49"/>
      <c r="I9" s="49">
        <v>146568</v>
      </c>
      <c r="J9" s="49"/>
      <c r="K9" s="49">
        <v>0</v>
      </c>
      <c r="L9" s="49"/>
      <c r="M9" s="49">
        <v>146568</v>
      </c>
    </row>
    <row r="10" spans="1:13" ht="21.75" customHeight="1" x14ac:dyDescent="0.45">
      <c r="A10" s="20" t="s">
        <v>192</v>
      </c>
      <c r="B10" s="20"/>
      <c r="C10" s="49">
        <v>271600</v>
      </c>
      <c r="D10" s="49"/>
      <c r="E10" s="49">
        <v>0</v>
      </c>
      <c r="F10" s="49"/>
      <c r="G10" s="49">
        <v>271600</v>
      </c>
      <c r="H10" s="49"/>
      <c r="I10" s="49">
        <v>3808709</v>
      </c>
      <c r="J10" s="49"/>
      <c r="K10" s="49">
        <v>0</v>
      </c>
      <c r="L10" s="49"/>
      <c r="M10" s="49">
        <v>3808709</v>
      </c>
    </row>
    <row r="11" spans="1:13" ht="21.75" customHeight="1" x14ac:dyDescent="0.45">
      <c r="A11" s="20" t="s">
        <v>276</v>
      </c>
      <c r="B11" s="20"/>
      <c r="C11" s="49">
        <v>15403</v>
      </c>
      <c r="D11" s="49">
        <v>0</v>
      </c>
      <c r="E11" s="49">
        <v>0</v>
      </c>
      <c r="F11" s="49">
        <v>0</v>
      </c>
      <c r="G11" s="49">
        <v>15403</v>
      </c>
      <c r="H11" s="49">
        <v>0</v>
      </c>
      <c r="I11" s="49">
        <v>119853</v>
      </c>
      <c r="J11" s="49">
        <v>0</v>
      </c>
      <c r="K11" s="49">
        <v>0</v>
      </c>
      <c r="L11" s="49">
        <v>0</v>
      </c>
      <c r="M11" s="49">
        <v>119853</v>
      </c>
    </row>
    <row r="12" spans="1:13" ht="21.75" customHeight="1" x14ac:dyDescent="0.45">
      <c r="A12" s="20" t="s">
        <v>267</v>
      </c>
      <c r="B12" s="20"/>
      <c r="C12" s="49">
        <v>396528</v>
      </c>
      <c r="D12" s="49"/>
      <c r="E12" s="49">
        <v>0</v>
      </c>
      <c r="F12" s="49"/>
      <c r="G12" s="49">
        <v>396528</v>
      </c>
      <c r="H12" s="49"/>
      <c r="I12" s="49">
        <v>2318383</v>
      </c>
      <c r="J12" s="49"/>
      <c r="K12" s="49">
        <v>0</v>
      </c>
      <c r="L12" s="49"/>
      <c r="M12" s="49">
        <v>2318383</v>
      </c>
    </row>
    <row r="13" spans="1:13" ht="21.75" customHeight="1" x14ac:dyDescent="0.45">
      <c r="A13" s="20" t="s">
        <v>269</v>
      </c>
      <c r="B13" s="20"/>
      <c r="C13" s="49">
        <v>1281115</v>
      </c>
      <c r="D13" s="49"/>
      <c r="E13" s="49">
        <v>0</v>
      </c>
      <c r="F13" s="49"/>
      <c r="G13" s="49">
        <v>1281115</v>
      </c>
      <c r="H13" s="49"/>
      <c r="I13" s="49">
        <v>8652020</v>
      </c>
      <c r="J13" s="49"/>
      <c r="K13" s="49">
        <v>0</v>
      </c>
      <c r="L13" s="49"/>
      <c r="M13" s="49">
        <v>8652020</v>
      </c>
    </row>
    <row r="14" spans="1:13" ht="21.75" customHeight="1" x14ac:dyDescent="0.45">
      <c r="A14" s="20" t="s">
        <v>270</v>
      </c>
      <c r="B14" s="20"/>
      <c r="C14" s="49">
        <v>74202945187</v>
      </c>
      <c r="D14" s="49">
        <v>0</v>
      </c>
      <c r="E14" s="49">
        <v>510284800</v>
      </c>
      <c r="F14" s="49">
        <v>0</v>
      </c>
      <c r="G14" s="49">
        <v>73692660387</v>
      </c>
      <c r="H14" s="49">
        <v>0</v>
      </c>
      <c r="I14" s="49">
        <v>262422868570</v>
      </c>
      <c r="J14" s="49">
        <v>0</v>
      </c>
      <c r="K14" s="49">
        <v>526423378</v>
      </c>
      <c r="L14" s="49">
        <v>0</v>
      </c>
      <c r="M14" s="49">
        <v>261896445192</v>
      </c>
    </row>
    <row r="15" spans="1:13" ht="21.75" customHeight="1" thickBot="1" x14ac:dyDescent="0.5">
      <c r="A15" s="4" t="s">
        <v>119</v>
      </c>
      <c r="B15" s="20"/>
      <c r="C15" s="51">
        <f>SUM(C8:C14)</f>
        <v>74204967375</v>
      </c>
      <c r="D15" s="49"/>
      <c r="E15" s="51">
        <f>SUM(E8:E14)</f>
        <v>510284800</v>
      </c>
      <c r="F15" s="49"/>
      <c r="G15" s="51">
        <f>SUM(G8:G14)</f>
        <v>73694682575</v>
      </c>
      <c r="H15" s="49"/>
      <c r="I15" s="51">
        <f>SUM(I8:I14)</f>
        <v>262438246891</v>
      </c>
      <c r="J15" s="49"/>
      <c r="K15" s="51">
        <f>SUM(K8:K14)</f>
        <v>526423378</v>
      </c>
      <c r="L15" s="49"/>
      <c r="M15" s="51">
        <f>SUM(M8:M14)</f>
        <v>261911823513</v>
      </c>
    </row>
    <row r="16" spans="1:13" x14ac:dyDescent="0.45">
      <c r="A16" s="20"/>
      <c r="B16" s="20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</row>
    <row r="17" spans="1:13" x14ac:dyDescent="0.4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x14ac:dyDescent="0.4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85"/>
  <sheetViews>
    <sheetView rightToLeft="1" workbookViewId="0">
      <selection sqref="A1:Q1"/>
    </sheetView>
  </sheetViews>
  <sheetFormatPr defaultRowHeight="15.75" x14ac:dyDescent="0.4"/>
  <cols>
    <col min="1" max="1" width="27.5703125" style="7" bestFit="1" customWidth="1"/>
    <col min="2" max="2" width="1.28515625" style="7" customWidth="1"/>
    <col min="3" max="3" width="17.5703125" style="7" customWidth="1"/>
    <col min="4" max="4" width="1.28515625" style="7" customWidth="1"/>
    <col min="5" max="5" width="22.7109375" style="7" customWidth="1"/>
    <col min="6" max="6" width="1.28515625" style="7" customWidth="1"/>
    <col min="7" max="7" width="22.7109375" style="7" customWidth="1"/>
    <col min="8" max="8" width="1.28515625" style="7" customWidth="1"/>
    <col min="9" max="9" width="25.7109375" style="7" customWidth="1"/>
    <col min="10" max="10" width="1.28515625" style="7" customWidth="1"/>
    <col min="11" max="11" width="15.7109375" style="7" bestFit="1" customWidth="1"/>
    <col min="12" max="12" width="1.28515625" style="7" customWidth="1"/>
    <col min="13" max="13" width="19.28515625" style="7" bestFit="1" customWidth="1"/>
    <col min="14" max="14" width="1.28515625" style="7" customWidth="1"/>
    <col min="15" max="15" width="21.28515625" style="7" customWidth="1"/>
    <col min="16" max="16" width="1.28515625" style="7" customWidth="1"/>
    <col min="17" max="17" width="20.28515625" style="7" customWidth="1"/>
    <col min="18" max="18" width="1.28515625" style="7" customWidth="1"/>
    <col min="19" max="19" width="0.28515625" style="7" customWidth="1"/>
    <col min="20" max="23" width="9.140625" style="7"/>
  </cols>
  <sheetData>
    <row r="1" spans="1:18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ht="21.75" customHeight="1" x14ac:dyDescent="0.4">
      <c r="A2" s="81" t="s">
        <v>153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4.45" customHeight="1" x14ac:dyDescent="0.4"/>
    <row r="5" spans="1:18" ht="14.45" customHeight="1" x14ac:dyDescent="0.4">
      <c r="A5" s="92" t="s">
        <v>244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</row>
    <row r="6" spans="1:18" ht="14.45" customHeight="1" x14ac:dyDescent="0.55000000000000004">
      <c r="A6" s="105" t="s">
        <v>156</v>
      </c>
      <c r="B6" s="9"/>
      <c r="C6" s="105" t="s">
        <v>169</v>
      </c>
      <c r="D6" s="105"/>
      <c r="E6" s="105"/>
      <c r="F6" s="105"/>
      <c r="G6" s="105"/>
      <c r="H6" s="105"/>
      <c r="I6" s="105"/>
      <c r="J6" s="9"/>
      <c r="K6" s="105" t="s">
        <v>170</v>
      </c>
      <c r="L6" s="105"/>
      <c r="M6" s="105"/>
      <c r="N6" s="105"/>
      <c r="O6" s="105"/>
      <c r="P6" s="105"/>
      <c r="Q6" s="105"/>
      <c r="R6" s="105"/>
    </row>
    <row r="7" spans="1:18" ht="29.1" customHeight="1" x14ac:dyDescent="0.55000000000000004">
      <c r="A7" s="105"/>
      <c r="B7" s="9"/>
      <c r="C7" s="38" t="s">
        <v>13</v>
      </c>
      <c r="D7" s="10"/>
      <c r="E7" s="38" t="s">
        <v>245</v>
      </c>
      <c r="F7" s="10"/>
      <c r="G7" s="38" t="s">
        <v>246</v>
      </c>
      <c r="H7" s="10"/>
      <c r="I7" s="38" t="s">
        <v>247</v>
      </c>
      <c r="J7" s="9"/>
      <c r="K7" s="38" t="s">
        <v>13</v>
      </c>
      <c r="L7" s="10"/>
      <c r="M7" s="38" t="s">
        <v>245</v>
      </c>
      <c r="N7" s="10"/>
      <c r="O7" s="38" t="s">
        <v>246</v>
      </c>
      <c r="P7" s="10"/>
      <c r="Q7" s="106" t="s">
        <v>247</v>
      </c>
      <c r="R7" s="106"/>
    </row>
    <row r="8" spans="1:18" ht="21.75" customHeight="1" x14ac:dyDescent="0.45">
      <c r="A8" s="36" t="s">
        <v>57</v>
      </c>
      <c r="B8" s="9"/>
      <c r="C8" s="52">
        <v>8844964</v>
      </c>
      <c r="D8" s="43"/>
      <c r="E8" s="52">
        <v>18974993018</v>
      </c>
      <c r="F8" s="43"/>
      <c r="G8" s="52">
        <v>29805308482</v>
      </c>
      <c r="H8" s="43"/>
      <c r="I8" s="52">
        <v>-10830315464</v>
      </c>
      <c r="J8" s="43"/>
      <c r="K8" s="52">
        <v>160000000</v>
      </c>
      <c r="L8" s="43"/>
      <c r="M8" s="52">
        <v>429371490248</v>
      </c>
      <c r="N8" s="43"/>
      <c r="O8" s="52">
        <v>539159827200</v>
      </c>
      <c r="P8" s="43"/>
      <c r="Q8" s="104">
        <v>-109788336952</v>
      </c>
      <c r="R8" s="104"/>
    </row>
    <row r="9" spans="1:18" ht="21.75" customHeight="1" x14ac:dyDescent="0.45">
      <c r="A9" s="34" t="s">
        <v>76</v>
      </c>
      <c r="B9" s="9"/>
      <c r="C9" s="53">
        <v>250000000</v>
      </c>
      <c r="D9" s="43"/>
      <c r="E9" s="53">
        <v>1530928278570</v>
      </c>
      <c r="F9" s="43"/>
      <c r="G9" s="53">
        <v>1523631464762</v>
      </c>
      <c r="H9" s="43"/>
      <c r="I9" s="53">
        <v>7296813808</v>
      </c>
      <c r="J9" s="43"/>
      <c r="K9" s="53">
        <v>250000000</v>
      </c>
      <c r="L9" s="43"/>
      <c r="M9" s="53">
        <v>1530928278570</v>
      </c>
      <c r="N9" s="43"/>
      <c r="O9" s="53">
        <v>1523631464762</v>
      </c>
      <c r="P9" s="43"/>
      <c r="Q9" s="101">
        <v>7296813808</v>
      </c>
      <c r="R9" s="101"/>
    </row>
    <row r="10" spans="1:18" ht="21.75" customHeight="1" x14ac:dyDescent="0.45">
      <c r="A10" s="34" t="s">
        <v>39</v>
      </c>
      <c r="B10" s="9"/>
      <c r="C10" s="53">
        <v>175600000</v>
      </c>
      <c r="D10" s="43"/>
      <c r="E10" s="53">
        <v>356041342320</v>
      </c>
      <c r="F10" s="43"/>
      <c r="G10" s="53">
        <v>334346754940</v>
      </c>
      <c r="H10" s="43"/>
      <c r="I10" s="53">
        <v>21694587380</v>
      </c>
      <c r="J10" s="43"/>
      <c r="K10" s="53">
        <v>475600000</v>
      </c>
      <c r="L10" s="43"/>
      <c r="M10" s="53">
        <v>1142188584373</v>
      </c>
      <c r="N10" s="43"/>
      <c r="O10" s="53">
        <v>1120819956940</v>
      </c>
      <c r="P10" s="43"/>
      <c r="Q10" s="101">
        <v>21368627433</v>
      </c>
      <c r="R10" s="101"/>
    </row>
    <row r="11" spans="1:18" ht="21.75" customHeight="1" x14ac:dyDescent="0.45">
      <c r="A11" s="34" t="s">
        <v>70</v>
      </c>
      <c r="B11" s="9"/>
      <c r="C11" s="53">
        <v>89980000</v>
      </c>
      <c r="D11" s="43"/>
      <c r="E11" s="53">
        <v>379231737482</v>
      </c>
      <c r="F11" s="43"/>
      <c r="G11" s="53">
        <v>484254439775</v>
      </c>
      <c r="H11" s="43"/>
      <c r="I11" s="53">
        <v>-105022702293</v>
      </c>
      <c r="J11" s="43"/>
      <c r="K11" s="53">
        <v>153954869</v>
      </c>
      <c r="L11" s="43"/>
      <c r="M11" s="53">
        <v>640181387615</v>
      </c>
      <c r="N11" s="43"/>
      <c r="O11" s="53">
        <v>828554443612</v>
      </c>
      <c r="P11" s="43"/>
      <c r="Q11" s="101">
        <v>-188373055997</v>
      </c>
      <c r="R11" s="101"/>
    </row>
    <row r="12" spans="1:18" ht="21.75" customHeight="1" x14ac:dyDescent="0.45">
      <c r="A12" s="34" t="s">
        <v>45</v>
      </c>
      <c r="B12" s="9"/>
      <c r="C12" s="53">
        <v>100000000</v>
      </c>
      <c r="D12" s="43"/>
      <c r="E12" s="53">
        <v>463216404594</v>
      </c>
      <c r="F12" s="43"/>
      <c r="G12" s="53">
        <v>463216404594</v>
      </c>
      <c r="H12" s="43"/>
      <c r="I12" s="53">
        <v>0</v>
      </c>
      <c r="J12" s="43"/>
      <c r="K12" s="53">
        <v>106699170</v>
      </c>
      <c r="L12" s="43"/>
      <c r="M12" s="53">
        <v>493941641786</v>
      </c>
      <c r="N12" s="43"/>
      <c r="O12" s="53">
        <v>494248059006</v>
      </c>
      <c r="P12" s="43"/>
      <c r="Q12" s="101">
        <v>-306417220</v>
      </c>
      <c r="R12" s="101"/>
    </row>
    <row r="13" spans="1:18" ht="21.75" customHeight="1" x14ac:dyDescent="0.45">
      <c r="A13" s="34" t="s">
        <v>91</v>
      </c>
      <c r="B13" s="9"/>
      <c r="C13" s="53">
        <v>401250</v>
      </c>
      <c r="D13" s="43"/>
      <c r="E13" s="53">
        <v>6103651233</v>
      </c>
      <c r="F13" s="43"/>
      <c r="G13" s="53">
        <v>3941668542</v>
      </c>
      <c r="H13" s="43"/>
      <c r="I13" s="53">
        <v>2161982691</v>
      </c>
      <c r="J13" s="43"/>
      <c r="K13" s="53">
        <v>535000</v>
      </c>
      <c r="L13" s="43"/>
      <c r="M13" s="53">
        <v>10921246183</v>
      </c>
      <c r="N13" s="43"/>
      <c r="O13" s="53">
        <v>7883337082</v>
      </c>
      <c r="P13" s="43"/>
      <c r="Q13" s="101">
        <v>3037909101</v>
      </c>
      <c r="R13" s="101"/>
    </row>
    <row r="14" spans="1:18" ht="21.75" customHeight="1" x14ac:dyDescent="0.45">
      <c r="A14" s="34" t="s">
        <v>66</v>
      </c>
      <c r="B14" s="9"/>
      <c r="C14" s="53">
        <v>101000000</v>
      </c>
      <c r="D14" s="43"/>
      <c r="E14" s="53">
        <v>621895301664</v>
      </c>
      <c r="F14" s="43"/>
      <c r="G14" s="53">
        <v>435513263530</v>
      </c>
      <c r="H14" s="43"/>
      <c r="I14" s="53">
        <v>186382038134</v>
      </c>
      <c r="J14" s="43"/>
      <c r="K14" s="53">
        <v>101000000</v>
      </c>
      <c r="L14" s="43"/>
      <c r="M14" s="53">
        <v>621895301664</v>
      </c>
      <c r="N14" s="43"/>
      <c r="O14" s="53">
        <v>435513263530</v>
      </c>
      <c r="P14" s="43"/>
      <c r="Q14" s="101">
        <v>186382038134</v>
      </c>
      <c r="R14" s="101"/>
    </row>
    <row r="15" spans="1:18" ht="21.75" customHeight="1" x14ac:dyDescent="0.45">
      <c r="A15" s="34" t="s">
        <v>29</v>
      </c>
      <c r="B15" s="9"/>
      <c r="C15" s="53">
        <v>129990719</v>
      </c>
      <c r="D15" s="43"/>
      <c r="E15" s="53">
        <v>573394358839</v>
      </c>
      <c r="F15" s="43"/>
      <c r="G15" s="53">
        <v>433832557209</v>
      </c>
      <c r="H15" s="43"/>
      <c r="I15" s="53">
        <v>139561801630</v>
      </c>
      <c r="J15" s="43"/>
      <c r="K15" s="53">
        <v>233445303</v>
      </c>
      <c r="L15" s="43"/>
      <c r="M15" s="53">
        <v>1058143806854</v>
      </c>
      <c r="N15" s="43"/>
      <c r="O15" s="53">
        <v>808522869426</v>
      </c>
      <c r="P15" s="43"/>
      <c r="Q15" s="101">
        <v>249620937428</v>
      </c>
      <c r="R15" s="101"/>
    </row>
    <row r="16" spans="1:18" ht="21.75" customHeight="1" x14ac:dyDescent="0.45">
      <c r="A16" s="34" t="s">
        <v>65</v>
      </c>
      <c r="B16" s="9"/>
      <c r="C16" s="53">
        <v>40000</v>
      </c>
      <c r="D16" s="43"/>
      <c r="E16" s="53">
        <v>1948148921</v>
      </c>
      <c r="F16" s="43"/>
      <c r="G16" s="53">
        <v>1488783565</v>
      </c>
      <c r="H16" s="43"/>
      <c r="I16" s="53">
        <v>459365356</v>
      </c>
      <c r="J16" s="43"/>
      <c r="K16" s="53">
        <v>40000</v>
      </c>
      <c r="L16" s="43"/>
      <c r="M16" s="53">
        <v>1948148921</v>
      </c>
      <c r="N16" s="43"/>
      <c r="O16" s="53">
        <v>1488783565</v>
      </c>
      <c r="P16" s="43"/>
      <c r="Q16" s="101">
        <v>459365356</v>
      </c>
      <c r="R16" s="101"/>
    </row>
    <row r="17" spans="1:18" ht="21.75" customHeight="1" x14ac:dyDescent="0.45">
      <c r="A17" s="34" t="s">
        <v>33</v>
      </c>
      <c r="B17" s="9"/>
      <c r="C17" s="53">
        <v>460435</v>
      </c>
      <c r="D17" s="43"/>
      <c r="E17" s="53">
        <v>69882342698</v>
      </c>
      <c r="F17" s="43"/>
      <c r="G17" s="53">
        <v>124268829239</v>
      </c>
      <c r="H17" s="43"/>
      <c r="I17" s="53">
        <v>-54386486541</v>
      </c>
      <c r="J17" s="43"/>
      <c r="K17" s="53">
        <v>460435</v>
      </c>
      <c r="L17" s="43"/>
      <c r="M17" s="53">
        <v>69882342698</v>
      </c>
      <c r="N17" s="43"/>
      <c r="O17" s="53">
        <v>124268829239</v>
      </c>
      <c r="P17" s="43"/>
      <c r="Q17" s="101">
        <v>-54386486541</v>
      </c>
      <c r="R17" s="101"/>
    </row>
    <row r="18" spans="1:18" ht="21.75" customHeight="1" x14ac:dyDescent="0.45">
      <c r="A18" s="34" t="s">
        <v>114</v>
      </c>
      <c r="B18" s="9"/>
      <c r="C18" s="53">
        <v>219000</v>
      </c>
      <c r="D18" s="43"/>
      <c r="E18" s="53">
        <v>6727018683</v>
      </c>
      <c r="F18" s="43"/>
      <c r="G18" s="53">
        <v>5272092647</v>
      </c>
      <c r="H18" s="43"/>
      <c r="I18" s="53">
        <v>1454926036</v>
      </c>
      <c r="J18" s="43"/>
      <c r="K18" s="53">
        <v>219000</v>
      </c>
      <c r="L18" s="43"/>
      <c r="M18" s="53">
        <v>6727018683</v>
      </c>
      <c r="N18" s="43"/>
      <c r="O18" s="53">
        <v>5272092647</v>
      </c>
      <c r="P18" s="43"/>
      <c r="Q18" s="101">
        <v>1454926036</v>
      </c>
      <c r="R18" s="101"/>
    </row>
    <row r="19" spans="1:18" ht="21.75" customHeight="1" x14ac:dyDescent="0.45">
      <c r="A19" s="34" t="s">
        <v>59</v>
      </c>
      <c r="B19" s="9"/>
      <c r="C19" s="53">
        <v>266666665</v>
      </c>
      <c r="D19" s="43"/>
      <c r="E19" s="53">
        <v>1429466493502</v>
      </c>
      <c r="F19" s="43"/>
      <c r="G19" s="53">
        <v>1610362287683</v>
      </c>
      <c r="H19" s="43"/>
      <c r="I19" s="53">
        <v>-180895794181</v>
      </c>
      <c r="J19" s="43"/>
      <c r="K19" s="53">
        <v>317439652</v>
      </c>
      <c r="L19" s="43"/>
      <c r="M19" s="53">
        <v>1814141742354</v>
      </c>
      <c r="N19" s="43"/>
      <c r="O19" s="53">
        <v>2004841694643</v>
      </c>
      <c r="P19" s="43"/>
      <c r="Q19" s="101">
        <v>-190699952289</v>
      </c>
      <c r="R19" s="101"/>
    </row>
    <row r="20" spans="1:18" ht="21.75" customHeight="1" x14ac:dyDescent="0.45">
      <c r="A20" s="34" t="s">
        <v>51</v>
      </c>
      <c r="B20" s="9"/>
      <c r="C20" s="53">
        <v>2422921135</v>
      </c>
      <c r="D20" s="43"/>
      <c r="E20" s="53">
        <v>4188375784989</v>
      </c>
      <c r="F20" s="43"/>
      <c r="G20" s="53">
        <v>4360214254220</v>
      </c>
      <c r="H20" s="43"/>
      <c r="I20" s="53">
        <v>-171838469231</v>
      </c>
      <c r="J20" s="43"/>
      <c r="K20" s="53">
        <v>4064233423</v>
      </c>
      <c r="L20" s="43"/>
      <c r="M20" s="53">
        <v>6961054160576</v>
      </c>
      <c r="N20" s="43"/>
      <c r="O20" s="53">
        <v>7195318568095</v>
      </c>
      <c r="P20" s="43"/>
      <c r="Q20" s="101">
        <v>-234264407519</v>
      </c>
      <c r="R20" s="101"/>
    </row>
    <row r="21" spans="1:18" ht="21.75" customHeight="1" x14ac:dyDescent="0.45">
      <c r="A21" s="34" t="s">
        <v>44</v>
      </c>
      <c r="B21" s="9"/>
      <c r="C21" s="53">
        <v>17777778</v>
      </c>
      <c r="D21" s="43"/>
      <c r="E21" s="53">
        <v>161190262604</v>
      </c>
      <c r="F21" s="43"/>
      <c r="G21" s="53">
        <v>158364446424</v>
      </c>
      <c r="H21" s="43"/>
      <c r="I21" s="53">
        <v>2825816180</v>
      </c>
      <c r="J21" s="43"/>
      <c r="K21" s="53">
        <v>17777778</v>
      </c>
      <c r="L21" s="43"/>
      <c r="M21" s="53">
        <v>161190262604</v>
      </c>
      <c r="N21" s="43"/>
      <c r="O21" s="53">
        <v>158364446424</v>
      </c>
      <c r="P21" s="43"/>
      <c r="Q21" s="101">
        <v>2825816180</v>
      </c>
      <c r="R21" s="101"/>
    </row>
    <row r="22" spans="1:18" ht="21.75" customHeight="1" x14ac:dyDescent="0.45">
      <c r="A22" s="34" t="s">
        <v>32</v>
      </c>
      <c r="B22" s="9"/>
      <c r="C22" s="53">
        <v>97321991</v>
      </c>
      <c r="D22" s="43"/>
      <c r="E22" s="53">
        <v>1318184982517</v>
      </c>
      <c r="F22" s="43"/>
      <c r="G22" s="53">
        <v>980040272250</v>
      </c>
      <c r="H22" s="43"/>
      <c r="I22" s="53">
        <v>338144710267</v>
      </c>
      <c r="J22" s="43"/>
      <c r="K22" s="53">
        <v>97321991</v>
      </c>
      <c r="L22" s="43"/>
      <c r="M22" s="53">
        <v>1318184982517</v>
      </c>
      <c r="N22" s="43"/>
      <c r="O22" s="53">
        <v>980040272250</v>
      </c>
      <c r="P22" s="43"/>
      <c r="Q22" s="101">
        <v>338144710267</v>
      </c>
      <c r="R22" s="101"/>
    </row>
    <row r="23" spans="1:18" ht="21.75" customHeight="1" x14ac:dyDescent="0.45">
      <c r="A23" s="34" t="s">
        <v>37</v>
      </c>
      <c r="B23" s="9"/>
      <c r="C23" s="53">
        <v>129424705</v>
      </c>
      <c r="D23" s="43"/>
      <c r="E23" s="53">
        <v>805852861146</v>
      </c>
      <c r="F23" s="43"/>
      <c r="G23" s="53">
        <v>922895230754</v>
      </c>
      <c r="H23" s="43"/>
      <c r="I23" s="53">
        <v>-117042369608</v>
      </c>
      <c r="J23" s="43"/>
      <c r="K23" s="53">
        <v>140675852</v>
      </c>
      <c r="L23" s="43"/>
      <c r="M23" s="53">
        <v>922258214866</v>
      </c>
      <c r="N23" s="43"/>
      <c r="O23" s="53">
        <v>1026716129578</v>
      </c>
      <c r="P23" s="43"/>
      <c r="Q23" s="101">
        <v>-104457914712</v>
      </c>
      <c r="R23" s="101"/>
    </row>
    <row r="24" spans="1:18" ht="21.75" customHeight="1" x14ac:dyDescent="0.45">
      <c r="A24" s="34" t="s">
        <v>35</v>
      </c>
      <c r="B24" s="9"/>
      <c r="C24" s="53">
        <v>15313063</v>
      </c>
      <c r="D24" s="43"/>
      <c r="E24" s="53">
        <v>260185560810</v>
      </c>
      <c r="F24" s="43"/>
      <c r="G24" s="53">
        <v>149091221402</v>
      </c>
      <c r="H24" s="43"/>
      <c r="I24" s="53">
        <v>111094339408</v>
      </c>
      <c r="J24" s="43"/>
      <c r="K24" s="53">
        <v>22405506</v>
      </c>
      <c r="L24" s="43"/>
      <c r="M24" s="53">
        <v>384575859313</v>
      </c>
      <c r="N24" s="43"/>
      <c r="O24" s="53">
        <v>266478696560</v>
      </c>
      <c r="P24" s="43"/>
      <c r="Q24" s="101">
        <v>118097162753</v>
      </c>
      <c r="R24" s="101"/>
    </row>
    <row r="25" spans="1:18" ht="21.75" customHeight="1" x14ac:dyDescent="0.45">
      <c r="A25" s="34" t="s">
        <v>52</v>
      </c>
      <c r="B25" s="9"/>
      <c r="C25" s="53">
        <v>59999000</v>
      </c>
      <c r="D25" s="43"/>
      <c r="E25" s="53">
        <v>2693949879313</v>
      </c>
      <c r="F25" s="43"/>
      <c r="G25" s="53">
        <v>2302137399111</v>
      </c>
      <c r="H25" s="43"/>
      <c r="I25" s="53">
        <v>391812480202</v>
      </c>
      <c r="J25" s="43"/>
      <c r="K25" s="53">
        <v>77736984</v>
      </c>
      <c r="L25" s="43"/>
      <c r="M25" s="53">
        <v>3331998307862</v>
      </c>
      <c r="N25" s="43"/>
      <c r="O25" s="53">
        <v>2982755592717</v>
      </c>
      <c r="P25" s="43"/>
      <c r="Q25" s="101">
        <v>349242715145</v>
      </c>
      <c r="R25" s="101"/>
    </row>
    <row r="26" spans="1:18" ht="21.75" customHeight="1" x14ac:dyDescent="0.45">
      <c r="A26" s="34" t="s">
        <v>85</v>
      </c>
      <c r="B26" s="9"/>
      <c r="C26" s="53">
        <v>192000000</v>
      </c>
      <c r="D26" s="43"/>
      <c r="E26" s="53">
        <v>1510351149805</v>
      </c>
      <c r="F26" s="43"/>
      <c r="G26" s="53">
        <v>941434235856</v>
      </c>
      <c r="H26" s="43"/>
      <c r="I26" s="53">
        <v>568916913949</v>
      </c>
      <c r="J26" s="43"/>
      <c r="K26" s="53">
        <v>200446342</v>
      </c>
      <c r="L26" s="43"/>
      <c r="M26" s="53">
        <v>1556681902915</v>
      </c>
      <c r="N26" s="43"/>
      <c r="O26" s="53">
        <v>981427360234</v>
      </c>
      <c r="P26" s="43"/>
      <c r="Q26" s="101">
        <v>575254542681</v>
      </c>
      <c r="R26" s="101"/>
    </row>
    <row r="27" spans="1:18" ht="21.75" customHeight="1" x14ac:dyDescent="0.45">
      <c r="A27" s="34" t="s">
        <v>58</v>
      </c>
      <c r="B27" s="9"/>
      <c r="C27" s="53">
        <v>122579407</v>
      </c>
      <c r="D27" s="43"/>
      <c r="E27" s="53">
        <v>1915511624542</v>
      </c>
      <c r="F27" s="43"/>
      <c r="G27" s="53">
        <v>1804921609476</v>
      </c>
      <c r="H27" s="43"/>
      <c r="I27" s="53">
        <v>110590015066</v>
      </c>
      <c r="J27" s="43"/>
      <c r="K27" s="53">
        <v>266679407</v>
      </c>
      <c r="L27" s="43"/>
      <c r="M27" s="53">
        <v>4001228093043</v>
      </c>
      <c r="N27" s="43"/>
      <c r="O27" s="53">
        <v>3884490456587</v>
      </c>
      <c r="P27" s="43"/>
      <c r="Q27" s="101">
        <v>116737636456</v>
      </c>
      <c r="R27" s="101"/>
    </row>
    <row r="28" spans="1:18" ht="21.75" customHeight="1" x14ac:dyDescent="0.45">
      <c r="A28" s="34" t="s">
        <v>64</v>
      </c>
      <c r="B28" s="9"/>
      <c r="C28" s="53">
        <v>22000000</v>
      </c>
      <c r="D28" s="43"/>
      <c r="E28" s="53">
        <v>390114001420</v>
      </c>
      <c r="F28" s="43"/>
      <c r="G28" s="53">
        <v>205419735400</v>
      </c>
      <c r="H28" s="43"/>
      <c r="I28" s="53">
        <v>184694266020</v>
      </c>
      <c r="J28" s="43"/>
      <c r="K28" s="53">
        <v>22000000</v>
      </c>
      <c r="L28" s="43"/>
      <c r="M28" s="53">
        <v>390114001420</v>
      </c>
      <c r="N28" s="43"/>
      <c r="O28" s="53">
        <v>205419735400</v>
      </c>
      <c r="P28" s="43"/>
      <c r="Q28" s="101">
        <v>184694266020</v>
      </c>
      <c r="R28" s="101"/>
    </row>
    <row r="29" spans="1:18" ht="21.75" customHeight="1" x14ac:dyDescent="0.45">
      <c r="A29" s="34" t="s">
        <v>75</v>
      </c>
      <c r="B29" s="9"/>
      <c r="C29" s="53">
        <v>120000000</v>
      </c>
      <c r="D29" s="43"/>
      <c r="E29" s="53">
        <v>1015489118811</v>
      </c>
      <c r="F29" s="43"/>
      <c r="G29" s="53">
        <v>986234413007</v>
      </c>
      <c r="H29" s="43"/>
      <c r="I29" s="53">
        <v>29254705804</v>
      </c>
      <c r="J29" s="43"/>
      <c r="K29" s="53">
        <v>120000000</v>
      </c>
      <c r="L29" s="43"/>
      <c r="M29" s="53">
        <v>1015489118811</v>
      </c>
      <c r="N29" s="43"/>
      <c r="O29" s="53">
        <v>986234413007</v>
      </c>
      <c r="P29" s="43"/>
      <c r="Q29" s="101">
        <v>29254705804</v>
      </c>
      <c r="R29" s="101"/>
    </row>
    <row r="30" spans="1:18" ht="21.75" customHeight="1" x14ac:dyDescent="0.45">
      <c r="A30" s="34" t="s">
        <v>90</v>
      </c>
      <c r="B30" s="9"/>
      <c r="C30" s="53">
        <v>52000000</v>
      </c>
      <c r="D30" s="43"/>
      <c r="E30" s="53">
        <v>297570019847</v>
      </c>
      <c r="F30" s="43"/>
      <c r="G30" s="53">
        <v>359122358400</v>
      </c>
      <c r="H30" s="43"/>
      <c r="I30" s="53">
        <v>-61552338553</v>
      </c>
      <c r="J30" s="43"/>
      <c r="K30" s="53">
        <v>52000000</v>
      </c>
      <c r="L30" s="43"/>
      <c r="M30" s="53">
        <v>297570019847</v>
      </c>
      <c r="N30" s="43"/>
      <c r="O30" s="53">
        <v>359122358400</v>
      </c>
      <c r="P30" s="43"/>
      <c r="Q30" s="101">
        <v>-61552338553</v>
      </c>
      <c r="R30" s="101"/>
    </row>
    <row r="31" spans="1:18" ht="21.75" customHeight="1" x14ac:dyDescent="0.45">
      <c r="A31" s="34" t="s">
        <v>43</v>
      </c>
      <c r="B31" s="9"/>
      <c r="C31" s="53">
        <v>11838202</v>
      </c>
      <c r="D31" s="43"/>
      <c r="E31" s="53">
        <v>13940158195</v>
      </c>
      <c r="F31" s="43"/>
      <c r="G31" s="53">
        <v>10689895504</v>
      </c>
      <c r="H31" s="43"/>
      <c r="I31" s="53">
        <v>3250262691</v>
      </c>
      <c r="J31" s="43"/>
      <c r="K31" s="53">
        <v>11838202</v>
      </c>
      <c r="L31" s="43"/>
      <c r="M31" s="53">
        <v>13940158195</v>
      </c>
      <c r="N31" s="43"/>
      <c r="O31" s="53">
        <v>10689895504</v>
      </c>
      <c r="P31" s="43"/>
      <c r="Q31" s="101">
        <v>3250262691</v>
      </c>
      <c r="R31" s="101"/>
    </row>
    <row r="32" spans="1:18" ht="21.75" customHeight="1" x14ac:dyDescent="0.45">
      <c r="A32" s="34" t="s">
        <v>31</v>
      </c>
      <c r="B32" s="9"/>
      <c r="C32" s="53">
        <v>200000</v>
      </c>
      <c r="D32" s="43"/>
      <c r="E32" s="53">
        <v>13437320354</v>
      </c>
      <c r="F32" s="43"/>
      <c r="G32" s="53">
        <v>10050251959</v>
      </c>
      <c r="H32" s="43"/>
      <c r="I32" s="53">
        <v>3387068395</v>
      </c>
      <c r="J32" s="43"/>
      <c r="K32" s="53">
        <v>300454</v>
      </c>
      <c r="L32" s="43"/>
      <c r="M32" s="53">
        <v>19399031068</v>
      </c>
      <c r="N32" s="43"/>
      <c r="O32" s="53">
        <v>14422894731</v>
      </c>
      <c r="P32" s="43"/>
      <c r="Q32" s="101">
        <v>4976136337</v>
      </c>
      <c r="R32" s="101"/>
    </row>
    <row r="33" spans="1:18" ht="21.75" customHeight="1" x14ac:dyDescent="0.45">
      <c r="A33" s="34" t="s">
        <v>118</v>
      </c>
      <c r="B33" s="9"/>
      <c r="C33" s="53">
        <v>1600000</v>
      </c>
      <c r="D33" s="43"/>
      <c r="E33" s="53">
        <v>1667013600</v>
      </c>
      <c r="F33" s="43"/>
      <c r="G33" s="53">
        <v>1544904661</v>
      </c>
      <c r="H33" s="43"/>
      <c r="I33" s="53">
        <v>122108939</v>
      </c>
      <c r="J33" s="43"/>
      <c r="K33" s="53">
        <v>1497911000</v>
      </c>
      <c r="L33" s="43"/>
      <c r="M33" s="53">
        <v>2361406569847</v>
      </c>
      <c r="N33" s="43"/>
      <c r="O33" s="53">
        <v>2190058321200</v>
      </c>
      <c r="P33" s="43"/>
      <c r="Q33" s="101">
        <v>171348248647</v>
      </c>
      <c r="R33" s="101"/>
    </row>
    <row r="34" spans="1:18" ht="21.75" customHeight="1" x14ac:dyDescent="0.45">
      <c r="A34" s="34" t="s">
        <v>36</v>
      </c>
      <c r="B34" s="9"/>
      <c r="C34" s="53">
        <v>17200000</v>
      </c>
      <c r="D34" s="43"/>
      <c r="E34" s="53">
        <v>257224536668</v>
      </c>
      <c r="F34" s="43"/>
      <c r="G34" s="53">
        <v>177155916720</v>
      </c>
      <c r="H34" s="43"/>
      <c r="I34" s="53">
        <v>80068619948</v>
      </c>
      <c r="J34" s="43"/>
      <c r="K34" s="53">
        <v>17200000</v>
      </c>
      <c r="L34" s="43"/>
      <c r="M34" s="53">
        <v>257224536668</v>
      </c>
      <c r="N34" s="43"/>
      <c r="O34" s="53">
        <v>177155916720</v>
      </c>
      <c r="P34" s="43"/>
      <c r="Q34" s="101">
        <v>80068619948</v>
      </c>
      <c r="R34" s="101"/>
    </row>
    <row r="35" spans="1:18" ht="21.75" customHeight="1" x14ac:dyDescent="0.45">
      <c r="A35" s="34" t="s">
        <v>74</v>
      </c>
      <c r="B35" s="9"/>
      <c r="C35" s="53">
        <v>9000000</v>
      </c>
      <c r="D35" s="43"/>
      <c r="E35" s="53">
        <v>34403996126</v>
      </c>
      <c r="F35" s="43"/>
      <c r="G35" s="53">
        <v>28925662770</v>
      </c>
      <c r="H35" s="43"/>
      <c r="I35" s="53">
        <v>5478333356</v>
      </c>
      <c r="J35" s="43"/>
      <c r="K35" s="53">
        <v>9000000</v>
      </c>
      <c r="L35" s="43"/>
      <c r="M35" s="53">
        <v>34403996126</v>
      </c>
      <c r="N35" s="43"/>
      <c r="O35" s="53">
        <v>28925662770</v>
      </c>
      <c r="P35" s="43"/>
      <c r="Q35" s="101">
        <v>5478333356</v>
      </c>
      <c r="R35" s="101"/>
    </row>
    <row r="36" spans="1:18" ht="21.75" customHeight="1" x14ac:dyDescent="0.45">
      <c r="A36" s="34" t="s">
        <v>55</v>
      </c>
      <c r="B36" s="9"/>
      <c r="C36" s="53">
        <v>42800000</v>
      </c>
      <c r="D36" s="43"/>
      <c r="E36" s="53">
        <v>460448058276</v>
      </c>
      <c r="F36" s="43"/>
      <c r="G36" s="53">
        <v>424107369851</v>
      </c>
      <c r="H36" s="43"/>
      <c r="I36" s="53">
        <v>36340688425</v>
      </c>
      <c r="J36" s="43"/>
      <c r="K36" s="53">
        <v>153520000</v>
      </c>
      <c r="L36" s="43"/>
      <c r="M36" s="53">
        <v>2231489795005</v>
      </c>
      <c r="N36" s="43"/>
      <c r="O36" s="53">
        <v>1889312621894</v>
      </c>
      <c r="P36" s="43"/>
      <c r="Q36" s="101">
        <v>342177173111</v>
      </c>
      <c r="R36" s="101"/>
    </row>
    <row r="37" spans="1:18" ht="21.75" customHeight="1" x14ac:dyDescent="0.45">
      <c r="A37" s="34" t="s">
        <v>175</v>
      </c>
      <c r="B37" s="9"/>
      <c r="C37" s="53">
        <v>0</v>
      </c>
      <c r="D37" s="43"/>
      <c r="E37" s="53">
        <v>0</v>
      </c>
      <c r="F37" s="43"/>
      <c r="G37" s="53">
        <v>0</v>
      </c>
      <c r="H37" s="43"/>
      <c r="I37" s="53">
        <v>0</v>
      </c>
      <c r="J37" s="43"/>
      <c r="K37" s="53">
        <v>6000000</v>
      </c>
      <c r="L37" s="43"/>
      <c r="M37" s="53">
        <v>19551688197</v>
      </c>
      <c r="N37" s="43"/>
      <c r="O37" s="53">
        <v>16390315860</v>
      </c>
      <c r="P37" s="43"/>
      <c r="Q37" s="101">
        <v>3161372337</v>
      </c>
      <c r="R37" s="101"/>
    </row>
    <row r="38" spans="1:18" ht="21.75" customHeight="1" x14ac:dyDescent="0.45">
      <c r="A38" s="34" t="s">
        <v>176</v>
      </c>
      <c r="B38" s="9"/>
      <c r="C38" s="53">
        <v>0</v>
      </c>
      <c r="D38" s="43"/>
      <c r="E38" s="53">
        <v>0</v>
      </c>
      <c r="F38" s="43"/>
      <c r="G38" s="53">
        <v>0</v>
      </c>
      <c r="H38" s="43"/>
      <c r="I38" s="53">
        <v>0</v>
      </c>
      <c r="J38" s="43"/>
      <c r="K38" s="53">
        <v>4654657</v>
      </c>
      <c r="L38" s="43"/>
      <c r="M38" s="53">
        <v>157173561718</v>
      </c>
      <c r="N38" s="43"/>
      <c r="O38" s="53">
        <v>140546325937</v>
      </c>
      <c r="P38" s="43"/>
      <c r="Q38" s="101">
        <v>16627235781</v>
      </c>
      <c r="R38" s="101"/>
    </row>
    <row r="39" spans="1:18" ht="21.75" customHeight="1" x14ac:dyDescent="0.45">
      <c r="A39" s="34" t="s">
        <v>97</v>
      </c>
      <c r="B39" s="9"/>
      <c r="C39" s="53">
        <v>0</v>
      </c>
      <c r="D39" s="43"/>
      <c r="E39" s="53">
        <v>0</v>
      </c>
      <c r="F39" s="43"/>
      <c r="G39" s="53">
        <v>0</v>
      </c>
      <c r="H39" s="43"/>
      <c r="I39" s="53">
        <v>0</v>
      </c>
      <c r="J39" s="43"/>
      <c r="K39" s="53">
        <v>61453439</v>
      </c>
      <c r="L39" s="43"/>
      <c r="M39" s="53">
        <v>238273740623</v>
      </c>
      <c r="N39" s="43"/>
      <c r="O39" s="53">
        <v>249683262336</v>
      </c>
      <c r="P39" s="43"/>
      <c r="Q39" s="101">
        <v>-11409521713</v>
      </c>
      <c r="R39" s="101"/>
    </row>
    <row r="40" spans="1:18" ht="21.75" customHeight="1" x14ac:dyDescent="0.45">
      <c r="A40" s="34" t="s">
        <v>28</v>
      </c>
      <c r="B40" s="9"/>
      <c r="C40" s="53">
        <v>0</v>
      </c>
      <c r="D40" s="43"/>
      <c r="E40" s="53">
        <v>0</v>
      </c>
      <c r="F40" s="43"/>
      <c r="G40" s="53">
        <v>0</v>
      </c>
      <c r="H40" s="43"/>
      <c r="I40" s="53">
        <v>0</v>
      </c>
      <c r="J40" s="43"/>
      <c r="K40" s="53">
        <v>220795465</v>
      </c>
      <c r="L40" s="43"/>
      <c r="M40" s="53">
        <v>1324924456531</v>
      </c>
      <c r="N40" s="43"/>
      <c r="O40" s="53">
        <v>1229825149543</v>
      </c>
      <c r="P40" s="43"/>
      <c r="Q40" s="101">
        <v>95099306988</v>
      </c>
      <c r="R40" s="101"/>
    </row>
    <row r="41" spans="1:18" ht="21.75" customHeight="1" x14ac:dyDescent="0.45">
      <c r="A41" s="34" t="s">
        <v>177</v>
      </c>
      <c r="B41" s="9"/>
      <c r="C41" s="53">
        <v>0</v>
      </c>
      <c r="D41" s="43"/>
      <c r="E41" s="53">
        <v>0</v>
      </c>
      <c r="F41" s="43"/>
      <c r="G41" s="53">
        <v>0</v>
      </c>
      <c r="H41" s="43"/>
      <c r="I41" s="53">
        <v>0</v>
      </c>
      <c r="J41" s="43"/>
      <c r="K41" s="53">
        <v>148583182</v>
      </c>
      <c r="L41" s="43"/>
      <c r="M41" s="53">
        <v>175063017706</v>
      </c>
      <c r="N41" s="43"/>
      <c r="O41" s="53">
        <v>224213329200</v>
      </c>
      <c r="P41" s="43"/>
      <c r="Q41" s="101">
        <v>-49150311494</v>
      </c>
      <c r="R41" s="101"/>
    </row>
    <row r="42" spans="1:18" ht="21.75" customHeight="1" x14ac:dyDescent="0.45">
      <c r="A42" s="34" t="s">
        <v>178</v>
      </c>
      <c r="B42" s="9"/>
      <c r="C42" s="53">
        <v>0</v>
      </c>
      <c r="D42" s="43"/>
      <c r="E42" s="53">
        <v>0</v>
      </c>
      <c r="F42" s="43"/>
      <c r="G42" s="53">
        <v>0</v>
      </c>
      <c r="H42" s="43"/>
      <c r="I42" s="53">
        <v>0</v>
      </c>
      <c r="J42" s="43"/>
      <c r="K42" s="53">
        <v>375704</v>
      </c>
      <c r="L42" s="43"/>
      <c r="M42" s="53">
        <v>1895316538980</v>
      </c>
      <c r="N42" s="43"/>
      <c r="O42" s="53">
        <v>1236855120366</v>
      </c>
      <c r="P42" s="43"/>
      <c r="Q42" s="101">
        <v>658461418614</v>
      </c>
      <c r="R42" s="101"/>
    </row>
    <row r="43" spans="1:18" ht="21.75" customHeight="1" x14ac:dyDescent="0.45">
      <c r="A43" s="34" t="s">
        <v>50</v>
      </c>
      <c r="B43" s="9"/>
      <c r="C43" s="53">
        <v>0</v>
      </c>
      <c r="D43" s="43"/>
      <c r="E43" s="53">
        <v>0</v>
      </c>
      <c r="F43" s="43"/>
      <c r="G43" s="53">
        <v>0</v>
      </c>
      <c r="H43" s="43"/>
      <c r="I43" s="53">
        <v>0</v>
      </c>
      <c r="J43" s="43"/>
      <c r="K43" s="53">
        <v>3000000</v>
      </c>
      <c r="L43" s="43"/>
      <c r="M43" s="53">
        <v>42717223701</v>
      </c>
      <c r="N43" s="43"/>
      <c r="O43" s="53">
        <v>29410882808</v>
      </c>
      <c r="P43" s="43"/>
      <c r="Q43" s="101">
        <v>13306340893</v>
      </c>
      <c r="R43" s="101"/>
    </row>
    <row r="44" spans="1:18" ht="21.75" customHeight="1" x14ac:dyDescent="0.45">
      <c r="A44" s="34" t="s">
        <v>179</v>
      </c>
      <c r="B44" s="9"/>
      <c r="C44" s="53">
        <v>0</v>
      </c>
      <c r="D44" s="43"/>
      <c r="E44" s="53">
        <v>0</v>
      </c>
      <c r="F44" s="43"/>
      <c r="G44" s="53">
        <v>0</v>
      </c>
      <c r="H44" s="43"/>
      <c r="I44" s="53">
        <v>0</v>
      </c>
      <c r="J44" s="43"/>
      <c r="K44" s="53">
        <v>54000000</v>
      </c>
      <c r="L44" s="43"/>
      <c r="M44" s="53">
        <v>220858479906</v>
      </c>
      <c r="N44" s="43"/>
      <c r="O44" s="53">
        <v>188610681600</v>
      </c>
      <c r="P44" s="43"/>
      <c r="Q44" s="101">
        <v>32247798306</v>
      </c>
      <c r="R44" s="101"/>
    </row>
    <row r="45" spans="1:18" ht="21.75" customHeight="1" x14ac:dyDescent="0.45">
      <c r="A45" s="34" t="s">
        <v>180</v>
      </c>
      <c r="B45" s="9"/>
      <c r="C45" s="53">
        <v>0</v>
      </c>
      <c r="D45" s="43"/>
      <c r="E45" s="53">
        <v>0</v>
      </c>
      <c r="F45" s="43"/>
      <c r="G45" s="53">
        <v>0</v>
      </c>
      <c r="H45" s="43"/>
      <c r="I45" s="53">
        <v>0</v>
      </c>
      <c r="J45" s="43"/>
      <c r="K45" s="53">
        <v>800000</v>
      </c>
      <c r="L45" s="43"/>
      <c r="M45" s="53">
        <v>2989511069</v>
      </c>
      <c r="N45" s="43"/>
      <c r="O45" s="53">
        <v>2765748340</v>
      </c>
      <c r="P45" s="43"/>
      <c r="Q45" s="101">
        <v>223762729</v>
      </c>
      <c r="R45" s="101"/>
    </row>
    <row r="46" spans="1:18" ht="21.75" customHeight="1" x14ac:dyDescent="0.45">
      <c r="A46" s="34" t="s">
        <v>67</v>
      </c>
      <c r="B46" s="9"/>
      <c r="C46" s="53">
        <v>0</v>
      </c>
      <c r="D46" s="43"/>
      <c r="E46" s="53">
        <v>0</v>
      </c>
      <c r="F46" s="43"/>
      <c r="G46" s="53">
        <v>0</v>
      </c>
      <c r="H46" s="43"/>
      <c r="I46" s="53">
        <v>0</v>
      </c>
      <c r="J46" s="43"/>
      <c r="K46" s="53">
        <v>73500000</v>
      </c>
      <c r="L46" s="43"/>
      <c r="M46" s="53">
        <v>635963716820</v>
      </c>
      <c r="N46" s="43"/>
      <c r="O46" s="53">
        <v>548447474466</v>
      </c>
      <c r="P46" s="43"/>
      <c r="Q46" s="101">
        <v>87516242354</v>
      </c>
      <c r="R46" s="101"/>
    </row>
    <row r="47" spans="1:18" ht="21.75" customHeight="1" x14ac:dyDescent="0.45">
      <c r="A47" s="34" t="s">
        <v>27</v>
      </c>
      <c r="B47" s="9"/>
      <c r="C47" s="53">
        <v>0</v>
      </c>
      <c r="D47" s="43"/>
      <c r="E47" s="53">
        <v>0</v>
      </c>
      <c r="F47" s="43"/>
      <c r="G47" s="53">
        <v>0</v>
      </c>
      <c r="H47" s="43"/>
      <c r="I47" s="53">
        <v>0</v>
      </c>
      <c r="J47" s="43"/>
      <c r="K47" s="53">
        <v>2</v>
      </c>
      <c r="L47" s="43"/>
      <c r="M47" s="53">
        <v>2</v>
      </c>
      <c r="N47" s="43"/>
      <c r="O47" s="53">
        <v>9569</v>
      </c>
      <c r="P47" s="43"/>
      <c r="Q47" s="101">
        <v>-9567</v>
      </c>
      <c r="R47" s="101"/>
    </row>
    <row r="48" spans="1:18" ht="21.75" customHeight="1" x14ac:dyDescent="0.45">
      <c r="A48" s="34" t="s">
        <v>181</v>
      </c>
      <c r="B48" s="9"/>
      <c r="C48" s="53">
        <v>0</v>
      </c>
      <c r="D48" s="43"/>
      <c r="E48" s="53">
        <v>0</v>
      </c>
      <c r="F48" s="43"/>
      <c r="G48" s="53">
        <v>0</v>
      </c>
      <c r="H48" s="43"/>
      <c r="I48" s="53">
        <v>0</v>
      </c>
      <c r="J48" s="43"/>
      <c r="K48" s="53">
        <v>15880000</v>
      </c>
      <c r="L48" s="43"/>
      <c r="M48" s="53">
        <v>34492876642</v>
      </c>
      <c r="N48" s="43"/>
      <c r="O48" s="53">
        <v>36333440000</v>
      </c>
      <c r="P48" s="43"/>
      <c r="Q48" s="101">
        <v>-1840563358</v>
      </c>
      <c r="R48" s="101"/>
    </row>
    <row r="49" spans="1:18" ht="21.75" customHeight="1" x14ac:dyDescent="0.45">
      <c r="A49" s="34" t="s">
        <v>47</v>
      </c>
      <c r="B49" s="9"/>
      <c r="C49" s="53">
        <v>0</v>
      </c>
      <c r="D49" s="43"/>
      <c r="E49" s="53">
        <v>0</v>
      </c>
      <c r="F49" s="43"/>
      <c r="G49" s="53">
        <v>0</v>
      </c>
      <c r="H49" s="43"/>
      <c r="I49" s="53">
        <v>0</v>
      </c>
      <c r="J49" s="43"/>
      <c r="K49" s="53">
        <v>1</v>
      </c>
      <c r="L49" s="43"/>
      <c r="M49" s="53">
        <v>1</v>
      </c>
      <c r="N49" s="43"/>
      <c r="O49" s="53">
        <v>1936</v>
      </c>
      <c r="P49" s="43"/>
      <c r="Q49" s="101">
        <v>-1935</v>
      </c>
      <c r="R49" s="101"/>
    </row>
    <row r="50" spans="1:18" ht="21.75" customHeight="1" x14ac:dyDescent="0.45">
      <c r="A50" s="34" t="s">
        <v>182</v>
      </c>
      <c r="B50" s="9"/>
      <c r="C50" s="53">
        <v>0</v>
      </c>
      <c r="D50" s="43"/>
      <c r="E50" s="53">
        <v>0</v>
      </c>
      <c r="F50" s="43"/>
      <c r="G50" s="53">
        <v>0</v>
      </c>
      <c r="H50" s="43"/>
      <c r="I50" s="53">
        <v>0</v>
      </c>
      <c r="J50" s="43"/>
      <c r="K50" s="53">
        <v>68504674</v>
      </c>
      <c r="L50" s="43"/>
      <c r="M50" s="53">
        <v>168522562800</v>
      </c>
      <c r="N50" s="43"/>
      <c r="O50" s="53">
        <v>190366999500</v>
      </c>
      <c r="P50" s="43"/>
      <c r="Q50" s="101">
        <v>-21844436700</v>
      </c>
      <c r="R50" s="101"/>
    </row>
    <row r="51" spans="1:18" ht="21.75" customHeight="1" x14ac:dyDescent="0.45">
      <c r="A51" s="34" t="s">
        <v>183</v>
      </c>
      <c r="B51" s="9"/>
      <c r="C51" s="53">
        <v>0</v>
      </c>
      <c r="D51" s="43"/>
      <c r="E51" s="53">
        <v>0</v>
      </c>
      <c r="F51" s="43"/>
      <c r="G51" s="53">
        <v>0</v>
      </c>
      <c r="H51" s="43"/>
      <c r="I51" s="53">
        <v>0</v>
      </c>
      <c r="J51" s="43"/>
      <c r="K51" s="53">
        <v>31000000</v>
      </c>
      <c r="L51" s="43"/>
      <c r="M51" s="53">
        <v>445571432104</v>
      </c>
      <c r="N51" s="43"/>
      <c r="O51" s="53">
        <v>401115224800</v>
      </c>
      <c r="P51" s="43"/>
      <c r="Q51" s="101">
        <v>44456207304</v>
      </c>
      <c r="R51" s="101"/>
    </row>
    <row r="52" spans="1:18" ht="21.75" customHeight="1" x14ac:dyDescent="0.45">
      <c r="A52" s="34" t="s">
        <v>23</v>
      </c>
      <c r="B52" s="9"/>
      <c r="C52" s="53">
        <v>0</v>
      </c>
      <c r="D52" s="43"/>
      <c r="E52" s="53">
        <v>0</v>
      </c>
      <c r="F52" s="43"/>
      <c r="G52" s="53">
        <v>0</v>
      </c>
      <c r="H52" s="43"/>
      <c r="I52" s="53">
        <v>0</v>
      </c>
      <c r="J52" s="43"/>
      <c r="K52" s="53">
        <v>60000000</v>
      </c>
      <c r="L52" s="43"/>
      <c r="M52" s="53">
        <v>550495522411</v>
      </c>
      <c r="N52" s="43"/>
      <c r="O52" s="53">
        <v>567975347173</v>
      </c>
      <c r="P52" s="43"/>
      <c r="Q52" s="101">
        <v>-17479824762</v>
      </c>
      <c r="R52" s="101"/>
    </row>
    <row r="53" spans="1:18" ht="21.75" customHeight="1" x14ac:dyDescent="0.45">
      <c r="A53" s="34" t="s">
        <v>184</v>
      </c>
      <c r="B53" s="9"/>
      <c r="C53" s="53">
        <v>0</v>
      </c>
      <c r="D53" s="43"/>
      <c r="E53" s="53">
        <v>0</v>
      </c>
      <c r="F53" s="43"/>
      <c r="G53" s="53">
        <v>0</v>
      </c>
      <c r="H53" s="43"/>
      <c r="I53" s="53">
        <v>0</v>
      </c>
      <c r="J53" s="43"/>
      <c r="K53" s="53">
        <v>8500000</v>
      </c>
      <c r="L53" s="43"/>
      <c r="M53" s="53">
        <v>237329415929</v>
      </c>
      <c r="N53" s="43"/>
      <c r="O53" s="53">
        <v>298489700050</v>
      </c>
      <c r="P53" s="43"/>
      <c r="Q53" s="101">
        <v>-61160284121</v>
      </c>
      <c r="R53" s="101"/>
    </row>
    <row r="54" spans="1:18" ht="21.75" customHeight="1" x14ac:dyDescent="0.45">
      <c r="A54" s="34" t="s">
        <v>185</v>
      </c>
      <c r="B54" s="9"/>
      <c r="C54" s="53">
        <v>0</v>
      </c>
      <c r="D54" s="43"/>
      <c r="E54" s="53">
        <v>0</v>
      </c>
      <c r="F54" s="43"/>
      <c r="G54" s="53">
        <v>0</v>
      </c>
      <c r="H54" s="43"/>
      <c r="I54" s="53">
        <v>0</v>
      </c>
      <c r="J54" s="43"/>
      <c r="K54" s="53">
        <v>19000000</v>
      </c>
      <c r="L54" s="43"/>
      <c r="M54" s="53">
        <v>1087418236932</v>
      </c>
      <c r="N54" s="43"/>
      <c r="O54" s="53">
        <v>1149098273500</v>
      </c>
      <c r="P54" s="43"/>
      <c r="Q54" s="101">
        <v>-61680036568</v>
      </c>
      <c r="R54" s="101"/>
    </row>
    <row r="55" spans="1:18" ht="21.75" customHeight="1" x14ac:dyDescent="0.45">
      <c r="A55" s="34" t="s">
        <v>186</v>
      </c>
      <c r="B55" s="9"/>
      <c r="C55" s="53">
        <v>0</v>
      </c>
      <c r="D55" s="43"/>
      <c r="E55" s="53">
        <v>0</v>
      </c>
      <c r="F55" s="43"/>
      <c r="G55" s="53">
        <v>0</v>
      </c>
      <c r="H55" s="43"/>
      <c r="I55" s="53">
        <v>0</v>
      </c>
      <c r="J55" s="43"/>
      <c r="K55" s="53">
        <v>342</v>
      </c>
      <c r="L55" s="43"/>
      <c r="M55" s="53">
        <v>2640195</v>
      </c>
      <c r="N55" s="43"/>
      <c r="O55" s="53">
        <v>2179495</v>
      </c>
      <c r="P55" s="43"/>
      <c r="Q55" s="101">
        <v>460700</v>
      </c>
      <c r="R55" s="101"/>
    </row>
    <row r="56" spans="1:18" ht="21.75" customHeight="1" x14ac:dyDescent="0.45">
      <c r="A56" s="34" t="s">
        <v>187</v>
      </c>
      <c r="B56" s="9"/>
      <c r="C56" s="53">
        <v>0</v>
      </c>
      <c r="D56" s="43"/>
      <c r="E56" s="53">
        <v>0</v>
      </c>
      <c r="F56" s="43"/>
      <c r="G56" s="53">
        <v>0</v>
      </c>
      <c r="H56" s="43"/>
      <c r="I56" s="53">
        <v>0</v>
      </c>
      <c r="J56" s="43"/>
      <c r="K56" s="53">
        <v>4276</v>
      </c>
      <c r="L56" s="43"/>
      <c r="M56" s="53">
        <v>14082343</v>
      </c>
      <c r="N56" s="43"/>
      <c r="O56" s="53">
        <v>11464441</v>
      </c>
      <c r="P56" s="43"/>
      <c r="Q56" s="101">
        <v>2617902</v>
      </c>
      <c r="R56" s="101"/>
    </row>
    <row r="57" spans="1:18" ht="21.75" customHeight="1" x14ac:dyDescent="0.45">
      <c r="A57" s="34" t="s">
        <v>188</v>
      </c>
      <c r="B57" s="9"/>
      <c r="C57" s="53">
        <v>0</v>
      </c>
      <c r="D57" s="43"/>
      <c r="E57" s="53">
        <v>0</v>
      </c>
      <c r="F57" s="43"/>
      <c r="G57" s="53">
        <v>0</v>
      </c>
      <c r="H57" s="43"/>
      <c r="I57" s="53">
        <v>0</v>
      </c>
      <c r="J57" s="43"/>
      <c r="K57" s="53">
        <v>25000000</v>
      </c>
      <c r="L57" s="43"/>
      <c r="M57" s="53">
        <v>112544901731</v>
      </c>
      <c r="N57" s="43"/>
      <c r="O57" s="53">
        <v>116294044000</v>
      </c>
      <c r="P57" s="43"/>
      <c r="Q57" s="101">
        <v>-3749142269</v>
      </c>
      <c r="R57" s="101"/>
    </row>
    <row r="58" spans="1:18" ht="21.75" customHeight="1" x14ac:dyDescent="0.45">
      <c r="A58" s="34" t="s">
        <v>189</v>
      </c>
      <c r="B58" s="9"/>
      <c r="C58" s="53">
        <v>0</v>
      </c>
      <c r="D58" s="43"/>
      <c r="E58" s="53">
        <v>0</v>
      </c>
      <c r="F58" s="43"/>
      <c r="G58" s="53">
        <v>0</v>
      </c>
      <c r="H58" s="43"/>
      <c r="I58" s="53">
        <v>0</v>
      </c>
      <c r="J58" s="43"/>
      <c r="K58" s="53">
        <v>4500000</v>
      </c>
      <c r="L58" s="43"/>
      <c r="M58" s="53">
        <v>626053042144</v>
      </c>
      <c r="N58" s="43"/>
      <c r="O58" s="53">
        <v>608832065250</v>
      </c>
      <c r="P58" s="43"/>
      <c r="Q58" s="101">
        <v>17220976894</v>
      </c>
      <c r="R58" s="101"/>
    </row>
    <row r="59" spans="1:18" ht="21.75" customHeight="1" x14ac:dyDescent="0.45">
      <c r="A59" s="34" t="s">
        <v>46</v>
      </c>
      <c r="B59" s="9"/>
      <c r="C59" s="53">
        <v>0</v>
      </c>
      <c r="D59" s="43"/>
      <c r="E59" s="53">
        <v>0</v>
      </c>
      <c r="F59" s="43"/>
      <c r="G59" s="53">
        <v>0</v>
      </c>
      <c r="H59" s="43"/>
      <c r="I59" s="53">
        <v>0</v>
      </c>
      <c r="J59" s="43"/>
      <c r="K59" s="53">
        <v>14240794</v>
      </c>
      <c r="L59" s="43"/>
      <c r="M59" s="53">
        <v>410431819752</v>
      </c>
      <c r="N59" s="43"/>
      <c r="O59" s="53">
        <v>358372866354</v>
      </c>
      <c r="P59" s="43"/>
      <c r="Q59" s="101">
        <v>52058953398</v>
      </c>
      <c r="R59" s="101"/>
    </row>
    <row r="60" spans="1:18" ht="21.75" customHeight="1" x14ac:dyDescent="0.45">
      <c r="A60" s="34" t="s">
        <v>53</v>
      </c>
      <c r="B60" s="9"/>
      <c r="C60" s="53">
        <v>0</v>
      </c>
      <c r="D60" s="43"/>
      <c r="E60" s="53">
        <v>0</v>
      </c>
      <c r="F60" s="43"/>
      <c r="G60" s="53">
        <v>0</v>
      </c>
      <c r="H60" s="43"/>
      <c r="I60" s="53">
        <v>0</v>
      </c>
      <c r="J60" s="43"/>
      <c r="K60" s="53">
        <v>20600000</v>
      </c>
      <c r="L60" s="43"/>
      <c r="M60" s="53">
        <v>100692134195</v>
      </c>
      <c r="N60" s="43"/>
      <c r="O60" s="53">
        <v>86203298358</v>
      </c>
      <c r="P60" s="43"/>
      <c r="Q60" s="101">
        <v>14488835837</v>
      </c>
      <c r="R60" s="101"/>
    </row>
    <row r="61" spans="1:18" ht="21.75" customHeight="1" x14ac:dyDescent="0.45">
      <c r="A61" s="34" t="s">
        <v>190</v>
      </c>
      <c r="B61" s="9"/>
      <c r="C61" s="53">
        <v>0</v>
      </c>
      <c r="D61" s="43"/>
      <c r="E61" s="53">
        <v>0</v>
      </c>
      <c r="F61" s="43"/>
      <c r="G61" s="53">
        <v>0</v>
      </c>
      <c r="H61" s="43"/>
      <c r="I61" s="53">
        <v>0</v>
      </c>
      <c r="J61" s="43"/>
      <c r="K61" s="53">
        <v>102000000</v>
      </c>
      <c r="L61" s="43"/>
      <c r="M61" s="53">
        <v>905686694426</v>
      </c>
      <c r="N61" s="43"/>
      <c r="O61" s="53">
        <v>908716539970</v>
      </c>
      <c r="P61" s="43"/>
      <c r="Q61" s="101">
        <v>-3029845544</v>
      </c>
      <c r="R61" s="101"/>
    </row>
    <row r="62" spans="1:18" ht="21.75" customHeight="1" x14ac:dyDescent="0.45">
      <c r="A62" s="34" t="s">
        <v>81</v>
      </c>
      <c r="B62" s="9"/>
      <c r="C62" s="53">
        <v>0</v>
      </c>
      <c r="D62" s="43"/>
      <c r="E62" s="53">
        <v>0</v>
      </c>
      <c r="F62" s="43"/>
      <c r="G62" s="53">
        <v>0</v>
      </c>
      <c r="H62" s="43"/>
      <c r="I62" s="53">
        <v>0</v>
      </c>
      <c r="J62" s="43"/>
      <c r="K62" s="53">
        <v>433200000</v>
      </c>
      <c r="L62" s="43"/>
      <c r="M62" s="53">
        <v>6462192875166</v>
      </c>
      <c r="N62" s="43"/>
      <c r="O62" s="53">
        <v>5149464722432</v>
      </c>
      <c r="P62" s="43"/>
      <c r="Q62" s="101">
        <v>1312728152734</v>
      </c>
      <c r="R62" s="101"/>
    </row>
    <row r="63" spans="1:18" ht="21.75" customHeight="1" x14ac:dyDescent="0.45">
      <c r="A63" s="34" t="s">
        <v>191</v>
      </c>
      <c r="B63" s="9"/>
      <c r="C63" s="53">
        <v>0</v>
      </c>
      <c r="D63" s="43"/>
      <c r="E63" s="53">
        <v>0</v>
      </c>
      <c r="F63" s="43"/>
      <c r="G63" s="53">
        <v>0</v>
      </c>
      <c r="H63" s="43"/>
      <c r="I63" s="53">
        <v>0</v>
      </c>
      <c r="J63" s="43"/>
      <c r="K63" s="53">
        <v>213000000</v>
      </c>
      <c r="L63" s="43"/>
      <c r="M63" s="53">
        <v>588418195990</v>
      </c>
      <c r="N63" s="43"/>
      <c r="O63" s="53">
        <v>570654477000</v>
      </c>
      <c r="P63" s="43"/>
      <c r="Q63" s="101">
        <v>17763718990</v>
      </c>
      <c r="R63" s="101"/>
    </row>
    <row r="64" spans="1:18" ht="21.75" customHeight="1" x14ac:dyDescent="0.45">
      <c r="A64" s="34" t="s">
        <v>192</v>
      </c>
      <c r="B64" s="9"/>
      <c r="C64" s="53">
        <v>0</v>
      </c>
      <c r="D64" s="43"/>
      <c r="E64" s="53">
        <v>0</v>
      </c>
      <c r="F64" s="43"/>
      <c r="G64" s="53">
        <v>0</v>
      </c>
      <c r="H64" s="43"/>
      <c r="I64" s="53">
        <v>0</v>
      </c>
      <c r="J64" s="43"/>
      <c r="K64" s="53">
        <v>435600000</v>
      </c>
      <c r="L64" s="43"/>
      <c r="M64" s="53">
        <v>1183853321145</v>
      </c>
      <c r="N64" s="43"/>
      <c r="O64" s="53">
        <v>1201624390404</v>
      </c>
      <c r="P64" s="43"/>
      <c r="Q64" s="101">
        <v>-17771069259</v>
      </c>
      <c r="R64" s="101"/>
    </row>
    <row r="65" spans="1:18" ht="21.75" customHeight="1" x14ac:dyDescent="0.45">
      <c r="A65" s="34" t="s">
        <v>193</v>
      </c>
      <c r="B65" s="9"/>
      <c r="C65" s="53">
        <v>0</v>
      </c>
      <c r="D65" s="43"/>
      <c r="E65" s="53">
        <v>0</v>
      </c>
      <c r="F65" s="43"/>
      <c r="G65" s="53">
        <v>0</v>
      </c>
      <c r="H65" s="43"/>
      <c r="I65" s="53">
        <v>0</v>
      </c>
      <c r="J65" s="43"/>
      <c r="K65" s="53">
        <v>253200000</v>
      </c>
      <c r="L65" s="43"/>
      <c r="M65" s="53">
        <v>1771589084754</v>
      </c>
      <c r="N65" s="43"/>
      <c r="O65" s="53">
        <v>1625838889478</v>
      </c>
      <c r="P65" s="43"/>
      <c r="Q65" s="101">
        <v>145750195276</v>
      </c>
      <c r="R65" s="101"/>
    </row>
    <row r="66" spans="1:18" ht="21.75" customHeight="1" x14ac:dyDescent="0.45">
      <c r="A66" s="34" t="s">
        <v>99</v>
      </c>
      <c r="B66" s="9"/>
      <c r="C66" s="53">
        <v>0</v>
      </c>
      <c r="D66" s="43"/>
      <c r="E66" s="53">
        <v>0</v>
      </c>
      <c r="F66" s="43"/>
      <c r="G66" s="53">
        <v>0</v>
      </c>
      <c r="H66" s="43"/>
      <c r="I66" s="53">
        <v>0</v>
      </c>
      <c r="J66" s="43"/>
      <c r="K66" s="53">
        <v>30000000</v>
      </c>
      <c r="L66" s="43"/>
      <c r="M66" s="53">
        <v>164940516601</v>
      </c>
      <c r="N66" s="43"/>
      <c r="O66" s="53">
        <v>147441399300</v>
      </c>
      <c r="P66" s="43"/>
      <c r="Q66" s="101">
        <v>17499117301</v>
      </c>
      <c r="R66" s="101"/>
    </row>
    <row r="67" spans="1:18" ht="21.75" customHeight="1" x14ac:dyDescent="0.45">
      <c r="A67" s="34" t="s">
        <v>63</v>
      </c>
      <c r="B67" s="9"/>
      <c r="C67" s="53">
        <v>0</v>
      </c>
      <c r="D67" s="43"/>
      <c r="E67" s="53">
        <v>0</v>
      </c>
      <c r="F67" s="43"/>
      <c r="G67" s="53">
        <v>0</v>
      </c>
      <c r="H67" s="43"/>
      <c r="I67" s="53">
        <v>0</v>
      </c>
      <c r="J67" s="43"/>
      <c r="K67" s="53">
        <v>145452</v>
      </c>
      <c r="L67" s="43"/>
      <c r="M67" s="53">
        <v>3562701910069</v>
      </c>
      <c r="N67" s="43"/>
      <c r="O67" s="53">
        <v>2585733948683</v>
      </c>
      <c r="P67" s="43"/>
      <c r="Q67" s="101">
        <v>976967961386</v>
      </c>
      <c r="R67" s="101"/>
    </row>
    <row r="68" spans="1:18" ht="21.75" customHeight="1" x14ac:dyDescent="0.45">
      <c r="A68" s="34" t="s">
        <v>194</v>
      </c>
      <c r="B68" s="9"/>
      <c r="C68" s="53">
        <v>0</v>
      </c>
      <c r="D68" s="43"/>
      <c r="E68" s="53">
        <v>0</v>
      </c>
      <c r="F68" s="43"/>
      <c r="G68" s="53">
        <v>0</v>
      </c>
      <c r="H68" s="43"/>
      <c r="I68" s="53">
        <v>0</v>
      </c>
      <c r="J68" s="43"/>
      <c r="K68" s="53">
        <v>30000000</v>
      </c>
      <c r="L68" s="43"/>
      <c r="M68" s="53">
        <v>570266628215</v>
      </c>
      <c r="N68" s="43"/>
      <c r="O68" s="53">
        <v>516456899879</v>
      </c>
      <c r="P68" s="43"/>
      <c r="Q68" s="101">
        <v>53809728336</v>
      </c>
      <c r="R68" s="101"/>
    </row>
    <row r="69" spans="1:18" ht="21.75" customHeight="1" x14ac:dyDescent="0.45">
      <c r="A69" s="34" t="s">
        <v>195</v>
      </c>
      <c r="B69" s="9"/>
      <c r="C69" s="53">
        <v>0</v>
      </c>
      <c r="D69" s="43"/>
      <c r="E69" s="53">
        <v>0</v>
      </c>
      <c r="F69" s="43"/>
      <c r="G69" s="53">
        <v>0</v>
      </c>
      <c r="H69" s="43"/>
      <c r="I69" s="53">
        <v>0</v>
      </c>
      <c r="J69" s="43"/>
      <c r="K69" s="53">
        <v>20840962</v>
      </c>
      <c r="L69" s="43"/>
      <c r="M69" s="53">
        <v>84355959844</v>
      </c>
      <c r="N69" s="43"/>
      <c r="O69" s="53">
        <v>70621553963</v>
      </c>
      <c r="P69" s="43"/>
      <c r="Q69" s="101">
        <v>13734405881</v>
      </c>
      <c r="R69" s="101"/>
    </row>
    <row r="70" spans="1:18" ht="21.75" customHeight="1" x14ac:dyDescent="0.45">
      <c r="A70" s="34" t="s">
        <v>196</v>
      </c>
      <c r="B70" s="9"/>
      <c r="C70" s="53">
        <v>0</v>
      </c>
      <c r="D70" s="43"/>
      <c r="E70" s="53">
        <v>0</v>
      </c>
      <c r="F70" s="43"/>
      <c r="G70" s="53">
        <v>0</v>
      </c>
      <c r="H70" s="43"/>
      <c r="I70" s="53">
        <v>0</v>
      </c>
      <c r="J70" s="43"/>
      <c r="K70" s="53">
        <v>100000000</v>
      </c>
      <c r="L70" s="43"/>
      <c r="M70" s="53">
        <v>279828147940</v>
      </c>
      <c r="N70" s="43"/>
      <c r="O70" s="53">
        <v>313259639000</v>
      </c>
      <c r="P70" s="43"/>
      <c r="Q70" s="101">
        <v>-33431491060</v>
      </c>
      <c r="R70" s="101"/>
    </row>
    <row r="71" spans="1:18" ht="21.75" customHeight="1" x14ac:dyDescent="0.45">
      <c r="A71" s="34" t="s">
        <v>72</v>
      </c>
      <c r="B71" s="9"/>
      <c r="C71" s="53">
        <v>0</v>
      </c>
      <c r="D71" s="43"/>
      <c r="E71" s="53">
        <v>0</v>
      </c>
      <c r="F71" s="43"/>
      <c r="G71" s="53">
        <v>0</v>
      </c>
      <c r="H71" s="43"/>
      <c r="I71" s="53">
        <v>0</v>
      </c>
      <c r="J71" s="43"/>
      <c r="K71" s="53">
        <v>522706</v>
      </c>
      <c r="L71" s="43"/>
      <c r="M71" s="53">
        <v>2554927090</v>
      </c>
      <c r="N71" s="43"/>
      <c r="O71" s="53">
        <v>2831913327</v>
      </c>
      <c r="P71" s="43"/>
      <c r="Q71" s="101">
        <v>-276986237</v>
      </c>
      <c r="R71" s="101"/>
    </row>
    <row r="72" spans="1:18" ht="21.75" customHeight="1" x14ac:dyDescent="0.45">
      <c r="A72" s="34" t="s">
        <v>49</v>
      </c>
      <c r="B72" s="9"/>
      <c r="C72" s="53">
        <v>0</v>
      </c>
      <c r="D72" s="43"/>
      <c r="E72" s="53">
        <v>0</v>
      </c>
      <c r="F72" s="43"/>
      <c r="G72" s="53">
        <v>0</v>
      </c>
      <c r="H72" s="43"/>
      <c r="I72" s="53">
        <v>0</v>
      </c>
      <c r="J72" s="43"/>
      <c r="K72" s="53">
        <v>778648</v>
      </c>
      <c r="L72" s="43"/>
      <c r="M72" s="53">
        <v>1894645097</v>
      </c>
      <c r="N72" s="43"/>
      <c r="O72" s="53">
        <v>1908393758</v>
      </c>
      <c r="P72" s="43"/>
      <c r="Q72" s="101">
        <v>-13748661</v>
      </c>
      <c r="R72" s="101"/>
    </row>
    <row r="73" spans="1:18" ht="21.75" customHeight="1" x14ac:dyDescent="0.45">
      <c r="A73" s="34" t="s">
        <v>197</v>
      </c>
      <c r="B73" s="9"/>
      <c r="C73" s="53">
        <v>0</v>
      </c>
      <c r="D73" s="43"/>
      <c r="E73" s="53">
        <v>0</v>
      </c>
      <c r="F73" s="43"/>
      <c r="G73" s="53">
        <v>0</v>
      </c>
      <c r="H73" s="43"/>
      <c r="I73" s="53">
        <v>0</v>
      </c>
      <c r="J73" s="43"/>
      <c r="K73" s="53">
        <v>200000000</v>
      </c>
      <c r="L73" s="43"/>
      <c r="M73" s="53">
        <v>464769503362</v>
      </c>
      <c r="N73" s="43"/>
      <c r="O73" s="53">
        <v>476884962000</v>
      </c>
      <c r="P73" s="43"/>
      <c r="Q73" s="101">
        <v>-12115458638</v>
      </c>
      <c r="R73" s="101"/>
    </row>
    <row r="74" spans="1:18" ht="21.75" customHeight="1" x14ac:dyDescent="0.45">
      <c r="A74" s="34" t="s">
        <v>198</v>
      </c>
      <c r="B74" s="9"/>
      <c r="C74" s="53">
        <v>0</v>
      </c>
      <c r="D74" s="43"/>
      <c r="E74" s="53">
        <v>0</v>
      </c>
      <c r="F74" s="43"/>
      <c r="G74" s="53">
        <v>0</v>
      </c>
      <c r="H74" s="43"/>
      <c r="I74" s="53">
        <v>0</v>
      </c>
      <c r="J74" s="43"/>
      <c r="K74" s="53">
        <v>30000000</v>
      </c>
      <c r="L74" s="43"/>
      <c r="M74" s="53">
        <v>360415224187</v>
      </c>
      <c r="N74" s="43"/>
      <c r="O74" s="53">
        <v>330128229000</v>
      </c>
      <c r="P74" s="43"/>
      <c r="Q74" s="101">
        <v>30286995187</v>
      </c>
      <c r="R74" s="101"/>
    </row>
    <row r="75" spans="1:18" ht="21.75" customHeight="1" x14ac:dyDescent="0.45">
      <c r="A75" s="34" t="s">
        <v>199</v>
      </c>
      <c r="B75" s="9"/>
      <c r="C75" s="53">
        <v>0</v>
      </c>
      <c r="D75" s="43"/>
      <c r="E75" s="53">
        <v>0</v>
      </c>
      <c r="F75" s="43"/>
      <c r="G75" s="53">
        <v>0</v>
      </c>
      <c r="H75" s="43"/>
      <c r="I75" s="53">
        <v>0</v>
      </c>
      <c r="J75" s="43"/>
      <c r="K75" s="53">
        <v>6453439</v>
      </c>
      <c r="L75" s="43"/>
      <c r="M75" s="53">
        <v>19418363486</v>
      </c>
      <c r="N75" s="43"/>
      <c r="O75" s="53">
        <v>19418363486</v>
      </c>
      <c r="P75" s="43"/>
      <c r="Q75" s="101">
        <v>0</v>
      </c>
      <c r="R75" s="101"/>
    </row>
    <row r="76" spans="1:18" ht="21.75" customHeight="1" x14ac:dyDescent="0.45">
      <c r="A76" s="34" t="s">
        <v>38</v>
      </c>
      <c r="B76" s="9"/>
      <c r="C76" s="53">
        <v>0</v>
      </c>
      <c r="D76" s="43"/>
      <c r="E76" s="53">
        <v>0</v>
      </c>
      <c r="F76" s="43"/>
      <c r="G76" s="53">
        <v>0</v>
      </c>
      <c r="H76" s="43"/>
      <c r="I76" s="53">
        <v>0</v>
      </c>
      <c r="J76" s="43"/>
      <c r="K76" s="53">
        <v>22100000</v>
      </c>
      <c r="L76" s="43"/>
      <c r="M76" s="53">
        <v>323926958763</v>
      </c>
      <c r="N76" s="43"/>
      <c r="O76" s="53">
        <v>364462754928</v>
      </c>
      <c r="P76" s="43"/>
      <c r="Q76" s="101">
        <v>-40535796165</v>
      </c>
      <c r="R76" s="101"/>
    </row>
    <row r="77" spans="1:18" ht="21.75" customHeight="1" x14ac:dyDescent="0.45">
      <c r="A77" s="34" t="s">
        <v>20</v>
      </c>
      <c r="B77" s="9"/>
      <c r="C77" s="53">
        <v>0</v>
      </c>
      <c r="D77" s="43"/>
      <c r="E77" s="53">
        <v>0</v>
      </c>
      <c r="F77" s="43"/>
      <c r="G77" s="53">
        <v>0</v>
      </c>
      <c r="H77" s="43"/>
      <c r="I77" s="53">
        <v>0</v>
      </c>
      <c r="J77" s="43"/>
      <c r="K77" s="53">
        <v>10000000</v>
      </c>
      <c r="L77" s="43"/>
      <c r="M77" s="53">
        <v>56857071000</v>
      </c>
      <c r="N77" s="43"/>
      <c r="O77" s="53">
        <v>61042860300</v>
      </c>
      <c r="P77" s="43"/>
      <c r="Q77" s="101">
        <v>-4185789300</v>
      </c>
      <c r="R77" s="101"/>
    </row>
    <row r="78" spans="1:18" ht="21.75" customHeight="1" x14ac:dyDescent="0.45">
      <c r="A78" s="34" t="s">
        <v>200</v>
      </c>
      <c r="B78" s="9"/>
      <c r="C78" s="53">
        <v>0</v>
      </c>
      <c r="D78" s="43"/>
      <c r="E78" s="53">
        <v>0</v>
      </c>
      <c r="F78" s="43"/>
      <c r="G78" s="53">
        <v>0</v>
      </c>
      <c r="H78" s="43"/>
      <c r="I78" s="53">
        <v>0</v>
      </c>
      <c r="J78" s="43"/>
      <c r="K78" s="53">
        <v>15000000</v>
      </c>
      <c r="L78" s="43"/>
      <c r="M78" s="53">
        <v>312861019028</v>
      </c>
      <c r="N78" s="43"/>
      <c r="O78" s="53">
        <v>312565050000</v>
      </c>
      <c r="P78" s="43"/>
      <c r="Q78" s="101">
        <v>295969028</v>
      </c>
      <c r="R78" s="101"/>
    </row>
    <row r="79" spans="1:18" ht="21.75" customHeight="1" x14ac:dyDescent="0.45">
      <c r="A79" s="34" t="s">
        <v>21</v>
      </c>
      <c r="B79" s="9"/>
      <c r="C79" s="53">
        <v>0</v>
      </c>
      <c r="D79" s="43"/>
      <c r="E79" s="53">
        <v>0</v>
      </c>
      <c r="F79" s="43"/>
      <c r="G79" s="53">
        <v>0</v>
      </c>
      <c r="H79" s="43"/>
      <c r="I79" s="53">
        <v>0</v>
      </c>
      <c r="J79" s="43"/>
      <c r="K79" s="53">
        <v>1100000000</v>
      </c>
      <c r="L79" s="43"/>
      <c r="M79" s="53">
        <v>650717395192</v>
      </c>
      <c r="N79" s="43"/>
      <c r="O79" s="53">
        <v>643983230000</v>
      </c>
      <c r="P79" s="43"/>
      <c r="Q79" s="101">
        <v>6734165192</v>
      </c>
      <c r="R79" s="101"/>
    </row>
    <row r="80" spans="1:18" ht="21.75" customHeight="1" x14ac:dyDescent="0.45">
      <c r="A80" s="34" t="s">
        <v>102</v>
      </c>
      <c r="B80" s="9"/>
      <c r="C80" s="53">
        <v>0</v>
      </c>
      <c r="D80" s="43"/>
      <c r="E80" s="53">
        <v>0</v>
      </c>
      <c r="F80" s="43"/>
      <c r="G80" s="53">
        <v>0</v>
      </c>
      <c r="H80" s="43"/>
      <c r="I80" s="53">
        <v>0</v>
      </c>
      <c r="J80" s="43"/>
      <c r="K80" s="53">
        <v>26300000</v>
      </c>
      <c r="L80" s="43"/>
      <c r="M80" s="53">
        <v>252281677744</v>
      </c>
      <c r="N80" s="43"/>
      <c r="O80" s="53">
        <v>245308989400</v>
      </c>
      <c r="P80" s="43"/>
      <c r="Q80" s="101">
        <v>6972688344</v>
      </c>
      <c r="R80" s="101"/>
    </row>
    <row r="81" spans="1:18" ht="21.75" customHeight="1" x14ac:dyDescent="0.45">
      <c r="A81" s="40" t="s">
        <v>34</v>
      </c>
      <c r="B81" s="9"/>
      <c r="C81" s="54">
        <v>0</v>
      </c>
      <c r="D81" s="43"/>
      <c r="E81" s="54">
        <v>0</v>
      </c>
      <c r="F81" s="43"/>
      <c r="G81" s="54">
        <v>0</v>
      </c>
      <c r="H81" s="43"/>
      <c r="I81" s="54">
        <v>0</v>
      </c>
      <c r="J81" s="43"/>
      <c r="K81" s="54">
        <v>804731</v>
      </c>
      <c r="L81" s="43"/>
      <c r="M81" s="54">
        <v>50370037900</v>
      </c>
      <c r="N81" s="43"/>
      <c r="O81" s="54">
        <v>38437867158</v>
      </c>
      <c r="P81" s="43"/>
      <c r="Q81" s="102">
        <v>11932170742</v>
      </c>
      <c r="R81" s="102"/>
    </row>
    <row r="82" spans="1:18" ht="21.75" customHeight="1" thickBot="1" x14ac:dyDescent="0.6">
      <c r="A82" s="41" t="s">
        <v>119</v>
      </c>
      <c r="B82" s="9"/>
      <c r="C82" s="55">
        <f>SUM(C8:C81)</f>
        <v>4457178314</v>
      </c>
      <c r="D82" s="43"/>
      <c r="E82" s="55">
        <f>SUM(E8:E81)</f>
        <v>20795706400547</v>
      </c>
      <c r="F82" s="43"/>
      <c r="G82" s="55">
        <f>SUM(G8:G81)</f>
        <v>19272283032733</v>
      </c>
      <c r="H82" s="43"/>
      <c r="I82" s="55">
        <f>SUM(I8:I81)</f>
        <v>1523423367814</v>
      </c>
      <c r="J82" s="43"/>
      <c r="K82" s="55">
        <f>SUM(K8:K81)</f>
        <v>12440778842</v>
      </c>
      <c r="L82" s="43"/>
      <c r="M82" s="55">
        <f>SUM(M8:M81)</f>
        <v>59634780760063</v>
      </c>
      <c r="N82" s="43"/>
      <c r="O82" s="55">
        <f>SUM(O8:O81)</f>
        <v>54497766242071</v>
      </c>
      <c r="P82" s="43"/>
      <c r="Q82" s="103">
        <f>SUM(Q8:R81)</f>
        <v>5137014517992</v>
      </c>
      <c r="R82" s="103"/>
    </row>
    <row r="83" spans="1:18" ht="16.5" thickTop="1" x14ac:dyDescent="0.4">
      <c r="A83" s="9"/>
      <c r="B83" s="9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</row>
    <row r="84" spans="1:18" x14ac:dyDescent="0.4"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</row>
    <row r="85" spans="1:18" x14ac:dyDescent="0.4"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</row>
  </sheetData>
  <mergeCells count="8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20"/>
  <sheetViews>
    <sheetView rightToLeft="1" workbookViewId="0">
      <selection sqref="A1:Y1"/>
    </sheetView>
  </sheetViews>
  <sheetFormatPr defaultRowHeight="15.75" x14ac:dyDescent="0.4"/>
  <cols>
    <col min="1" max="1" width="10.140625" style="7" customWidth="1"/>
    <col min="2" max="2" width="1.28515625" style="7" customWidth="1"/>
    <col min="3" max="3" width="14.140625" style="7" customWidth="1"/>
    <col min="4" max="4" width="1.28515625" style="7" customWidth="1"/>
    <col min="5" max="5" width="15.42578125" style="7" customWidth="1"/>
    <col min="6" max="6" width="1.28515625" style="7" customWidth="1"/>
    <col min="7" max="7" width="14.85546875" style="7" customWidth="1"/>
    <col min="8" max="8" width="1.28515625" style="7" customWidth="1"/>
    <col min="9" max="9" width="10.7109375" style="7" bestFit="1" customWidth="1"/>
    <col min="10" max="10" width="1.28515625" style="7" customWidth="1"/>
    <col min="11" max="11" width="16.85546875" style="7" bestFit="1" customWidth="1"/>
    <col min="12" max="12" width="1.28515625" style="7" customWidth="1"/>
    <col min="13" max="13" width="16.85546875" style="7" bestFit="1" customWidth="1"/>
    <col min="14" max="14" width="1.28515625" style="7" customWidth="1"/>
    <col min="15" max="15" width="17.28515625" style="7" bestFit="1" customWidth="1"/>
    <col min="16" max="16" width="1.28515625" style="7" customWidth="1"/>
    <col min="17" max="17" width="12.85546875" style="7" bestFit="1" customWidth="1"/>
    <col min="18" max="18" width="1.28515625" style="7" customWidth="1"/>
    <col min="19" max="19" width="14.5703125" style="7" bestFit="1" customWidth="1"/>
    <col min="20" max="20" width="1.28515625" style="7" customWidth="1"/>
    <col min="21" max="21" width="17.42578125" style="7" bestFit="1" customWidth="1"/>
    <col min="22" max="22" width="1.28515625" style="7" customWidth="1"/>
    <col min="23" max="23" width="16.28515625" style="7" bestFit="1" customWidth="1"/>
    <col min="24" max="24" width="1.28515625" style="7" customWidth="1"/>
    <col min="25" max="25" width="16.28515625" style="7" bestFit="1" customWidth="1"/>
    <col min="26" max="26" width="0.28515625" style="7" customWidth="1"/>
    <col min="27" max="27" width="9.140625" style="7"/>
  </cols>
  <sheetData>
    <row r="1" spans="1:25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5" ht="21.75" customHeight="1" x14ac:dyDescent="0.4">
      <c r="A2" s="81" t="s">
        <v>153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</row>
    <row r="4" spans="1:25" ht="7.35" customHeight="1" x14ac:dyDescent="0.4"/>
    <row r="5" spans="1:25" ht="14.45" customHeight="1" x14ac:dyDescent="0.4">
      <c r="A5" s="92" t="s">
        <v>248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</row>
    <row r="6" spans="1:25" ht="7.35" customHeight="1" x14ac:dyDescent="0.4"/>
    <row r="7" spans="1:25" ht="14.45" customHeight="1" x14ac:dyDescent="0.4">
      <c r="A7" s="15"/>
      <c r="B7" s="15"/>
      <c r="C7" s="15"/>
      <c r="D7" s="15"/>
      <c r="E7" s="89" t="s">
        <v>169</v>
      </c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15"/>
      <c r="Y7" s="2" t="s">
        <v>170</v>
      </c>
    </row>
    <row r="8" spans="1:25" ht="29.1" customHeight="1" x14ac:dyDescent="0.4">
      <c r="A8" s="2" t="s">
        <v>249</v>
      </c>
      <c r="B8" s="15"/>
      <c r="C8" s="2" t="s">
        <v>250</v>
      </c>
      <c r="D8" s="15"/>
      <c r="E8" s="5" t="s">
        <v>124</v>
      </c>
      <c r="F8" s="16"/>
      <c r="G8" s="5" t="s">
        <v>13</v>
      </c>
      <c r="H8" s="16"/>
      <c r="I8" s="5" t="s">
        <v>123</v>
      </c>
      <c r="J8" s="16"/>
      <c r="K8" s="5" t="s">
        <v>251</v>
      </c>
      <c r="L8" s="16"/>
      <c r="M8" s="5" t="s">
        <v>252</v>
      </c>
      <c r="N8" s="16"/>
      <c r="O8" s="5" t="s">
        <v>253</v>
      </c>
      <c r="P8" s="16"/>
      <c r="Q8" s="5" t="s">
        <v>254</v>
      </c>
      <c r="R8" s="16"/>
      <c r="S8" s="5" t="s">
        <v>255</v>
      </c>
      <c r="T8" s="16"/>
      <c r="U8" s="5" t="s">
        <v>256</v>
      </c>
      <c r="V8" s="16"/>
      <c r="W8" s="5" t="s">
        <v>257</v>
      </c>
      <c r="X8" s="15"/>
      <c r="Y8" s="5" t="s">
        <v>257</v>
      </c>
    </row>
    <row r="9" spans="1:25" ht="21.75" customHeight="1" x14ac:dyDescent="0.4">
      <c r="A9" s="17" t="s">
        <v>258</v>
      </c>
      <c r="B9" s="15"/>
      <c r="C9" s="17" t="s">
        <v>259</v>
      </c>
      <c r="D9" s="15"/>
      <c r="E9" s="17" t="s">
        <v>260</v>
      </c>
      <c r="F9" s="15"/>
      <c r="G9" s="47">
        <v>80080000</v>
      </c>
      <c r="H9" s="48"/>
      <c r="I9" s="47">
        <v>1500</v>
      </c>
      <c r="J9" s="48"/>
      <c r="K9" s="47">
        <v>120120000000</v>
      </c>
      <c r="L9" s="48"/>
      <c r="M9" s="47">
        <v>17858639782</v>
      </c>
      <c r="N9" s="48"/>
      <c r="O9" s="47">
        <v>144109501877</v>
      </c>
      <c r="P9" s="48"/>
      <c r="Q9" s="47">
        <v>60060000</v>
      </c>
      <c r="R9" s="48"/>
      <c r="S9" s="47">
        <v>600600000</v>
      </c>
      <c r="T9" s="48"/>
      <c r="U9" s="47">
        <v>13419489</v>
      </c>
      <c r="V9" s="48"/>
      <c r="W9" s="47">
        <v>-6103654877</v>
      </c>
      <c r="X9" s="48"/>
      <c r="Y9" s="47">
        <f>W9</f>
        <v>-6103654877</v>
      </c>
    </row>
    <row r="10" spans="1:25" ht="21.75" customHeight="1" x14ac:dyDescent="0.4">
      <c r="A10" s="20" t="s">
        <v>258</v>
      </c>
      <c r="B10" s="15"/>
      <c r="C10" s="20" t="s">
        <v>261</v>
      </c>
      <c r="D10" s="15"/>
      <c r="E10" s="20" t="s">
        <v>260</v>
      </c>
      <c r="F10" s="15"/>
      <c r="G10" s="49">
        <v>62355000</v>
      </c>
      <c r="H10" s="48"/>
      <c r="I10" s="49">
        <v>1600</v>
      </c>
      <c r="J10" s="48"/>
      <c r="K10" s="49">
        <v>99768000000</v>
      </c>
      <c r="L10" s="48"/>
      <c r="M10" s="49">
        <v>7841455540</v>
      </c>
      <c r="N10" s="48"/>
      <c r="O10" s="49">
        <v>112212137732</v>
      </c>
      <c r="P10" s="48"/>
      <c r="Q10" s="49">
        <v>49884000</v>
      </c>
      <c r="R10" s="48"/>
      <c r="S10" s="49">
        <v>498840000</v>
      </c>
      <c r="T10" s="48"/>
      <c r="U10" s="49">
        <v>5929274</v>
      </c>
      <c r="V10" s="48"/>
      <c r="W10" s="49">
        <v>-4541313732</v>
      </c>
      <c r="X10" s="48"/>
      <c r="Y10" s="49">
        <f>W10</f>
        <v>-4541313732</v>
      </c>
    </row>
    <row r="11" spans="1:25" ht="21.75" customHeight="1" x14ac:dyDescent="0.4">
      <c r="A11" s="86" t="s">
        <v>119</v>
      </c>
      <c r="B11" s="86"/>
      <c r="C11" s="86"/>
      <c r="D11" s="15"/>
      <c r="E11" s="27"/>
      <c r="F11" s="15"/>
      <c r="G11" s="51"/>
      <c r="H11" s="48"/>
      <c r="I11" s="51"/>
      <c r="J11" s="48"/>
      <c r="K11" s="51">
        <f>SUM(K9:K10)</f>
        <v>219888000000</v>
      </c>
      <c r="L11" s="48"/>
      <c r="M11" s="51">
        <f>SUM(M9:M10)</f>
        <v>25700095322</v>
      </c>
      <c r="N11" s="48"/>
      <c r="O11" s="51">
        <f>SUM(O9:O10)</f>
        <v>256321639609</v>
      </c>
      <c r="P11" s="48"/>
      <c r="Q11" s="51">
        <f>SUM(Q9:Q10)</f>
        <v>109944000</v>
      </c>
      <c r="R11" s="48"/>
      <c r="S11" s="51">
        <f>SUM(S9:S10)</f>
        <v>1099440000</v>
      </c>
      <c r="T11" s="48"/>
      <c r="U11" s="51">
        <f>SUM(U9:U10)</f>
        <v>19348763</v>
      </c>
      <c r="V11" s="48"/>
      <c r="W11" s="51">
        <f>SUM(W9:W10)</f>
        <v>-10644968609</v>
      </c>
      <c r="X11" s="48"/>
      <c r="Y11" s="51">
        <f>SUM(Y9:Y10)</f>
        <v>-10644968609</v>
      </c>
    </row>
    <row r="12" spans="1:25" x14ac:dyDescent="0.4">
      <c r="A12" s="15"/>
      <c r="B12" s="15"/>
      <c r="C12" s="15"/>
      <c r="D12" s="15"/>
      <c r="E12" s="15"/>
      <c r="F12" s="15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25" x14ac:dyDescent="0.4">
      <c r="A13" s="15"/>
      <c r="B13" s="15"/>
      <c r="C13" s="15"/>
      <c r="D13" s="15"/>
      <c r="E13" s="15"/>
      <c r="F13" s="15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25" x14ac:dyDescent="0.4">
      <c r="A14" s="15"/>
      <c r="B14" s="15"/>
      <c r="C14" s="15"/>
      <c r="D14" s="15"/>
      <c r="E14" s="15"/>
      <c r="F14" s="15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25" x14ac:dyDescent="0.4">
      <c r="A15" s="15"/>
      <c r="B15" s="15"/>
      <c r="C15" s="15"/>
      <c r="D15" s="15"/>
      <c r="E15" s="15"/>
      <c r="F15" s="15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25" x14ac:dyDescent="0.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x14ac:dyDescent="0.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x14ac:dyDescent="0.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x14ac:dyDescent="0.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x14ac:dyDescent="0.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</sheetData>
  <mergeCells count="6">
    <mergeCell ref="A11:C11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91"/>
  <sheetViews>
    <sheetView rightToLeft="1" workbookViewId="0">
      <selection sqref="A1:Q1"/>
    </sheetView>
  </sheetViews>
  <sheetFormatPr defaultRowHeight="15.75" x14ac:dyDescent="0.4"/>
  <cols>
    <col min="1" max="1" width="29.85546875" style="7" bestFit="1" customWidth="1"/>
    <col min="2" max="2" width="1.28515625" style="7" customWidth="1"/>
    <col min="3" max="3" width="15.7109375" style="7" bestFit="1" customWidth="1"/>
    <col min="4" max="4" width="1.28515625" style="7" customWidth="1"/>
    <col min="5" max="5" width="19.5703125" style="7" bestFit="1" customWidth="1"/>
    <col min="6" max="6" width="1.28515625" style="7" customWidth="1"/>
    <col min="7" max="7" width="19.5703125" style="7" bestFit="1" customWidth="1"/>
    <col min="8" max="8" width="1.28515625" style="7" customWidth="1"/>
    <col min="9" max="9" width="26.42578125" style="7" bestFit="1" customWidth="1"/>
    <col min="10" max="10" width="1.28515625" style="7" customWidth="1"/>
    <col min="11" max="11" width="15.7109375" style="7" bestFit="1" customWidth="1"/>
    <col min="12" max="12" width="1.28515625" style="7" customWidth="1"/>
    <col min="13" max="13" width="19.5703125" style="7" bestFit="1" customWidth="1"/>
    <col min="14" max="14" width="1.28515625" style="7" customWidth="1"/>
    <col min="15" max="15" width="19.5703125" style="7" bestFit="1" customWidth="1"/>
    <col min="16" max="16" width="1.28515625" style="7" customWidth="1"/>
    <col min="17" max="17" width="22.85546875" style="7" customWidth="1"/>
    <col min="18" max="18" width="1.28515625" style="7" customWidth="1"/>
    <col min="19" max="19" width="0.28515625" style="7" customWidth="1"/>
    <col min="20" max="22" width="9.140625" style="7"/>
  </cols>
  <sheetData>
    <row r="1" spans="1:18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ht="21.75" customHeight="1" x14ac:dyDescent="0.4">
      <c r="A2" s="81" t="s">
        <v>153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4.45" customHeight="1" x14ac:dyDescent="0.4"/>
    <row r="5" spans="1:18" ht="14.45" customHeight="1" x14ac:dyDescent="0.4">
      <c r="A5" s="92" t="s">
        <v>262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</row>
    <row r="6" spans="1:18" ht="14.45" customHeight="1" x14ac:dyDescent="0.4">
      <c r="A6" s="89" t="s">
        <v>156</v>
      </c>
      <c r="B6" s="9"/>
      <c r="C6" s="89" t="s">
        <v>169</v>
      </c>
      <c r="D6" s="89"/>
      <c r="E6" s="89"/>
      <c r="F6" s="89"/>
      <c r="G6" s="89"/>
      <c r="H6" s="89"/>
      <c r="I6" s="89"/>
      <c r="J6" s="9"/>
      <c r="K6" s="89" t="s">
        <v>170</v>
      </c>
      <c r="L6" s="89"/>
      <c r="M6" s="89"/>
      <c r="N6" s="89"/>
      <c r="O6" s="89"/>
      <c r="P6" s="89"/>
      <c r="Q6" s="89"/>
      <c r="R6" s="89"/>
    </row>
    <row r="7" spans="1:18" ht="36" customHeight="1" x14ac:dyDescent="0.4">
      <c r="A7" s="89"/>
      <c r="B7" s="9"/>
      <c r="C7" s="5" t="s">
        <v>13</v>
      </c>
      <c r="D7" s="10"/>
      <c r="E7" s="5" t="s">
        <v>15</v>
      </c>
      <c r="F7" s="10"/>
      <c r="G7" s="5" t="s">
        <v>246</v>
      </c>
      <c r="H7" s="10"/>
      <c r="I7" s="5" t="s">
        <v>263</v>
      </c>
      <c r="J7" s="9"/>
      <c r="K7" s="5" t="s">
        <v>13</v>
      </c>
      <c r="L7" s="10"/>
      <c r="M7" s="5" t="s">
        <v>15</v>
      </c>
      <c r="N7" s="10"/>
      <c r="O7" s="5" t="s">
        <v>246</v>
      </c>
      <c r="P7" s="10"/>
      <c r="Q7" s="111" t="s">
        <v>263</v>
      </c>
      <c r="R7" s="111"/>
    </row>
    <row r="8" spans="1:18" ht="21.75" customHeight="1" x14ac:dyDescent="0.4">
      <c r="A8" s="11" t="s">
        <v>46</v>
      </c>
      <c r="B8" s="9"/>
      <c r="C8" s="42">
        <v>34000000</v>
      </c>
      <c r="D8" s="43"/>
      <c r="E8" s="42">
        <v>1322160084200</v>
      </c>
      <c r="F8" s="43"/>
      <c r="G8" s="42">
        <v>756387575600</v>
      </c>
      <c r="H8" s="43"/>
      <c r="I8" s="42">
        <v>565772508600</v>
      </c>
      <c r="J8" s="43"/>
      <c r="K8" s="42">
        <v>34000000</v>
      </c>
      <c r="L8" s="43"/>
      <c r="M8" s="42">
        <v>1322160084200</v>
      </c>
      <c r="N8" s="43"/>
      <c r="O8" s="42">
        <v>865388016669</v>
      </c>
      <c r="P8" s="43"/>
      <c r="Q8" s="110">
        <v>456772067531</v>
      </c>
      <c r="R8" s="110"/>
    </row>
    <row r="9" spans="1:18" ht="21.75" customHeight="1" x14ac:dyDescent="0.4">
      <c r="A9" s="12" t="s">
        <v>35</v>
      </c>
      <c r="B9" s="9"/>
      <c r="C9" s="44">
        <v>57786937</v>
      </c>
      <c r="D9" s="43"/>
      <c r="E9" s="44">
        <v>932352367065</v>
      </c>
      <c r="F9" s="43"/>
      <c r="G9" s="44">
        <v>611800267728</v>
      </c>
      <c r="H9" s="43"/>
      <c r="I9" s="44">
        <v>320552099337</v>
      </c>
      <c r="J9" s="43"/>
      <c r="K9" s="44">
        <v>57786937</v>
      </c>
      <c r="L9" s="43"/>
      <c r="M9" s="44">
        <v>932352367065</v>
      </c>
      <c r="N9" s="43"/>
      <c r="O9" s="44">
        <v>562625845757</v>
      </c>
      <c r="P9" s="43"/>
      <c r="Q9" s="109">
        <v>369726521308</v>
      </c>
      <c r="R9" s="109"/>
    </row>
    <row r="10" spans="1:18" ht="21.75" customHeight="1" x14ac:dyDescent="0.4">
      <c r="A10" s="12" t="s">
        <v>100</v>
      </c>
      <c r="B10" s="9"/>
      <c r="C10" s="44">
        <v>125800000</v>
      </c>
      <c r="D10" s="43"/>
      <c r="E10" s="44">
        <v>1079758445900</v>
      </c>
      <c r="F10" s="43"/>
      <c r="G10" s="44">
        <v>1079565091842</v>
      </c>
      <c r="H10" s="43"/>
      <c r="I10" s="44">
        <v>193354057</v>
      </c>
      <c r="J10" s="43"/>
      <c r="K10" s="44">
        <v>125800000</v>
      </c>
      <c r="L10" s="43"/>
      <c r="M10" s="44">
        <v>1079758445900</v>
      </c>
      <c r="N10" s="43"/>
      <c r="O10" s="44">
        <v>1079565091842</v>
      </c>
      <c r="P10" s="43"/>
      <c r="Q10" s="109">
        <v>193354057</v>
      </c>
      <c r="R10" s="109"/>
    </row>
    <row r="11" spans="1:18" ht="21.75" customHeight="1" x14ac:dyDescent="0.4">
      <c r="A11" s="12" t="s">
        <v>59</v>
      </c>
      <c r="B11" s="9"/>
      <c r="C11" s="44">
        <v>1</v>
      </c>
      <c r="D11" s="43"/>
      <c r="E11" s="44">
        <v>4991</v>
      </c>
      <c r="F11" s="43"/>
      <c r="G11" s="44">
        <v>-426047968016</v>
      </c>
      <c r="H11" s="43"/>
      <c r="I11" s="44">
        <v>426047973007</v>
      </c>
      <c r="J11" s="43"/>
      <c r="K11" s="44">
        <v>1</v>
      </c>
      <c r="L11" s="43"/>
      <c r="M11" s="44">
        <v>4991</v>
      </c>
      <c r="N11" s="43"/>
      <c r="O11" s="44">
        <v>5950</v>
      </c>
      <c r="P11" s="43"/>
      <c r="Q11" s="109">
        <v>-958</v>
      </c>
      <c r="R11" s="109"/>
    </row>
    <row r="12" spans="1:18" ht="21.75" customHeight="1" x14ac:dyDescent="0.4">
      <c r="A12" s="12" t="s">
        <v>30</v>
      </c>
      <c r="B12" s="9"/>
      <c r="C12" s="44">
        <v>12700000</v>
      </c>
      <c r="D12" s="43"/>
      <c r="E12" s="44">
        <v>585985048500</v>
      </c>
      <c r="F12" s="43"/>
      <c r="G12" s="44">
        <v>338989200100</v>
      </c>
      <c r="H12" s="43"/>
      <c r="I12" s="44">
        <v>246995848400</v>
      </c>
      <c r="J12" s="43"/>
      <c r="K12" s="44">
        <v>12700000</v>
      </c>
      <c r="L12" s="43"/>
      <c r="M12" s="44">
        <v>585985048500</v>
      </c>
      <c r="N12" s="43"/>
      <c r="O12" s="44">
        <v>441694106450</v>
      </c>
      <c r="P12" s="43"/>
      <c r="Q12" s="109">
        <v>144290942050</v>
      </c>
      <c r="R12" s="109"/>
    </row>
    <row r="13" spans="1:18" ht="21.75" customHeight="1" x14ac:dyDescent="0.4">
      <c r="A13" s="12" t="s">
        <v>49</v>
      </c>
      <c r="B13" s="9"/>
      <c r="C13" s="44">
        <v>198005000</v>
      </c>
      <c r="D13" s="43"/>
      <c r="E13" s="44">
        <v>521050165420</v>
      </c>
      <c r="F13" s="43"/>
      <c r="G13" s="44">
        <v>386076425928</v>
      </c>
      <c r="H13" s="43"/>
      <c r="I13" s="44">
        <v>134973739492</v>
      </c>
      <c r="J13" s="43"/>
      <c r="K13" s="44">
        <v>198005000</v>
      </c>
      <c r="L13" s="43"/>
      <c r="M13" s="44">
        <v>521050165420</v>
      </c>
      <c r="N13" s="43"/>
      <c r="O13" s="44">
        <v>485287222670</v>
      </c>
      <c r="P13" s="43"/>
      <c r="Q13" s="109">
        <v>35762942750</v>
      </c>
      <c r="R13" s="109"/>
    </row>
    <row r="14" spans="1:18" ht="21.75" customHeight="1" x14ac:dyDescent="0.4">
      <c r="A14" s="12" t="s">
        <v>102</v>
      </c>
      <c r="B14" s="9"/>
      <c r="C14" s="44">
        <v>27000000</v>
      </c>
      <c r="D14" s="43"/>
      <c r="E14" s="44">
        <v>410710475700</v>
      </c>
      <c r="F14" s="43"/>
      <c r="G14" s="44">
        <v>390634954460</v>
      </c>
      <c r="H14" s="43"/>
      <c r="I14" s="44">
        <v>20075521239</v>
      </c>
      <c r="J14" s="43"/>
      <c r="K14" s="44">
        <v>27000000</v>
      </c>
      <c r="L14" s="43"/>
      <c r="M14" s="44">
        <v>410710475700</v>
      </c>
      <c r="N14" s="43"/>
      <c r="O14" s="44">
        <v>390634954460</v>
      </c>
      <c r="P14" s="43"/>
      <c r="Q14" s="109">
        <v>20075521239</v>
      </c>
      <c r="R14" s="109"/>
    </row>
    <row r="15" spans="1:18" ht="21.75" customHeight="1" x14ac:dyDescent="0.4">
      <c r="A15" s="12" t="s">
        <v>26</v>
      </c>
      <c r="B15" s="9"/>
      <c r="C15" s="44">
        <v>25000000</v>
      </c>
      <c r="D15" s="43"/>
      <c r="E15" s="44">
        <v>1080333962500</v>
      </c>
      <c r="F15" s="43"/>
      <c r="G15" s="44">
        <v>843619687061</v>
      </c>
      <c r="H15" s="43"/>
      <c r="I15" s="44">
        <v>236714275438</v>
      </c>
      <c r="J15" s="43"/>
      <c r="K15" s="44">
        <v>25000000</v>
      </c>
      <c r="L15" s="43"/>
      <c r="M15" s="44">
        <v>1080333962500</v>
      </c>
      <c r="N15" s="43"/>
      <c r="O15" s="44">
        <v>905602021826</v>
      </c>
      <c r="P15" s="43"/>
      <c r="Q15" s="109">
        <v>174731940673</v>
      </c>
      <c r="R15" s="109"/>
    </row>
    <row r="16" spans="1:18" ht="21.75" customHeight="1" x14ac:dyDescent="0.4">
      <c r="A16" s="12" t="s">
        <v>63</v>
      </c>
      <c r="B16" s="9"/>
      <c r="C16" s="44">
        <v>269869</v>
      </c>
      <c r="D16" s="43"/>
      <c r="E16" s="44">
        <v>5650950004829</v>
      </c>
      <c r="F16" s="43"/>
      <c r="G16" s="44">
        <v>6873233617697</v>
      </c>
      <c r="H16" s="43"/>
      <c r="I16" s="44">
        <v>-1222283612867</v>
      </c>
      <c r="J16" s="43"/>
      <c r="K16" s="44">
        <v>269869</v>
      </c>
      <c r="L16" s="43"/>
      <c r="M16" s="44">
        <v>5650950004829</v>
      </c>
      <c r="N16" s="43"/>
      <c r="O16" s="44">
        <v>5481443713979</v>
      </c>
      <c r="P16" s="43"/>
      <c r="Q16" s="109">
        <v>169506290850</v>
      </c>
      <c r="R16" s="109"/>
    </row>
    <row r="17" spans="1:18" ht="21.75" customHeight="1" x14ac:dyDescent="0.4">
      <c r="A17" s="12" t="s">
        <v>84</v>
      </c>
      <c r="B17" s="9"/>
      <c r="C17" s="44">
        <v>40050000</v>
      </c>
      <c r="D17" s="43"/>
      <c r="E17" s="44">
        <v>414889916940</v>
      </c>
      <c r="F17" s="43"/>
      <c r="G17" s="44">
        <v>307590800490</v>
      </c>
      <c r="H17" s="43"/>
      <c r="I17" s="44">
        <v>107299116450</v>
      </c>
      <c r="J17" s="43"/>
      <c r="K17" s="44">
        <v>40050000</v>
      </c>
      <c r="L17" s="43"/>
      <c r="M17" s="44">
        <v>414889916940</v>
      </c>
      <c r="N17" s="43"/>
      <c r="O17" s="44">
        <v>285336168930</v>
      </c>
      <c r="P17" s="43"/>
      <c r="Q17" s="109">
        <v>129553748010</v>
      </c>
      <c r="R17" s="109"/>
    </row>
    <row r="18" spans="1:18" ht="21.75" customHeight="1" x14ac:dyDescent="0.4">
      <c r="A18" s="12" t="s">
        <v>96</v>
      </c>
      <c r="B18" s="9"/>
      <c r="C18" s="44">
        <v>85000000</v>
      </c>
      <c r="D18" s="43"/>
      <c r="E18" s="44">
        <v>465573084000</v>
      </c>
      <c r="F18" s="43"/>
      <c r="G18" s="44">
        <v>469227774533</v>
      </c>
      <c r="H18" s="43"/>
      <c r="I18" s="44">
        <v>-3654690533</v>
      </c>
      <c r="J18" s="43"/>
      <c r="K18" s="44">
        <v>85000000</v>
      </c>
      <c r="L18" s="43"/>
      <c r="M18" s="44">
        <v>465573084000</v>
      </c>
      <c r="N18" s="43"/>
      <c r="O18" s="44">
        <v>469227774533</v>
      </c>
      <c r="P18" s="43"/>
      <c r="Q18" s="109">
        <v>-3654690533</v>
      </c>
      <c r="R18" s="109"/>
    </row>
    <row r="19" spans="1:18" ht="21.75" customHeight="1" x14ac:dyDescent="0.4">
      <c r="A19" s="12" t="s">
        <v>113</v>
      </c>
      <c r="B19" s="9"/>
      <c r="C19" s="44">
        <v>585000</v>
      </c>
      <c r="D19" s="43"/>
      <c r="E19" s="44">
        <v>3831734947</v>
      </c>
      <c r="F19" s="43"/>
      <c r="G19" s="44">
        <v>4129289048</v>
      </c>
      <c r="H19" s="43"/>
      <c r="I19" s="44">
        <v>-297554100</v>
      </c>
      <c r="J19" s="43"/>
      <c r="K19" s="44">
        <v>585000</v>
      </c>
      <c r="L19" s="43"/>
      <c r="M19" s="44">
        <v>3831734947</v>
      </c>
      <c r="N19" s="43"/>
      <c r="O19" s="44">
        <v>4129289048</v>
      </c>
      <c r="P19" s="43"/>
      <c r="Q19" s="109">
        <v>-297554100</v>
      </c>
      <c r="R19" s="109"/>
    </row>
    <row r="20" spans="1:18" ht="21.75" customHeight="1" x14ac:dyDescent="0.4">
      <c r="A20" s="12" t="s">
        <v>105</v>
      </c>
      <c r="B20" s="9"/>
      <c r="C20" s="44">
        <v>200000000</v>
      </c>
      <c r="D20" s="43"/>
      <c r="E20" s="44">
        <v>1022038100000</v>
      </c>
      <c r="F20" s="43"/>
      <c r="G20" s="44">
        <v>1003249069817</v>
      </c>
      <c r="H20" s="43"/>
      <c r="I20" s="44">
        <v>18789030182</v>
      </c>
      <c r="J20" s="43"/>
      <c r="K20" s="44">
        <v>200000000</v>
      </c>
      <c r="L20" s="43"/>
      <c r="M20" s="44">
        <v>1022038100000</v>
      </c>
      <c r="N20" s="43"/>
      <c r="O20" s="44">
        <v>1003249069817</v>
      </c>
      <c r="P20" s="43"/>
      <c r="Q20" s="109">
        <v>18789030182</v>
      </c>
      <c r="R20" s="109"/>
    </row>
    <row r="21" spans="1:18" ht="21.75" customHeight="1" x14ac:dyDescent="0.4">
      <c r="A21" s="12" t="s">
        <v>20</v>
      </c>
      <c r="B21" s="9"/>
      <c r="C21" s="44">
        <v>90000000</v>
      </c>
      <c r="D21" s="43"/>
      <c r="E21" s="44">
        <v>910010817000</v>
      </c>
      <c r="F21" s="43"/>
      <c r="G21" s="44">
        <v>526895370000</v>
      </c>
      <c r="H21" s="43"/>
      <c r="I21" s="44">
        <v>383115447000</v>
      </c>
      <c r="J21" s="43"/>
      <c r="K21" s="44">
        <v>90000000</v>
      </c>
      <c r="L21" s="43"/>
      <c r="M21" s="44">
        <v>910010817000</v>
      </c>
      <c r="N21" s="43"/>
      <c r="O21" s="44">
        <v>549385742462</v>
      </c>
      <c r="P21" s="43"/>
      <c r="Q21" s="109">
        <v>360625074538</v>
      </c>
      <c r="R21" s="109"/>
    </row>
    <row r="22" spans="1:18" ht="21.75" customHeight="1" x14ac:dyDescent="0.4">
      <c r="A22" s="12" t="s">
        <v>69</v>
      </c>
      <c r="B22" s="9"/>
      <c r="C22" s="44">
        <v>774000000</v>
      </c>
      <c r="D22" s="43"/>
      <c r="E22" s="44">
        <v>1002262158900</v>
      </c>
      <c r="F22" s="43"/>
      <c r="G22" s="44">
        <v>1002262158900</v>
      </c>
      <c r="H22" s="43"/>
      <c r="I22" s="44">
        <v>0</v>
      </c>
      <c r="J22" s="43"/>
      <c r="K22" s="44">
        <v>774000000</v>
      </c>
      <c r="L22" s="43"/>
      <c r="M22" s="44">
        <v>1002262158900</v>
      </c>
      <c r="N22" s="43"/>
      <c r="O22" s="44">
        <v>2029451338470</v>
      </c>
      <c r="P22" s="43"/>
      <c r="Q22" s="109">
        <v>-1027189179570</v>
      </c>
      <c r="R22" s="109"/>
    </row>
    <row r="23" spans="1:18" ht="21.75" customHeight="1" x14ac:dyDescent="0.4">
      <c r="A23" s="12" t="s">
        <v>114</v>
      </c>
      <c r="B23" s="9"/>
      <c r="C23" s="44">
        <v>219000</v>
      </c>
      <c r="D23" s="43"/>
      <c r="E23" s="44">
        <v>6323637483</v>
      </c>
      <c r="F23" s="43"/>
      <c r="G23" s="44">
        <v>5272092653</v>
      </c>
      <c r="H23" s="43"/>
      <c r="I23" s="44">
        <v>1051544830</v>
      </c>
      <c r="J23" s="43"/>
      <c r="K23" s="44">
        <v>219000</v>
      </c>
      <c r="L23" s="43"/>
      <c r="M23" s="44">
        <v>6323637483</v>
      </c>
      <c r="N23" s="43"/>
      <c r="O23" s="44">
        <v>5272092653</v>
      </c>
      <c r="P23" s="43"/>
      <c r="Q23" s="109">
        <v>1051544830</v>
      </c>
      <c r="R23" s="109"/>
    </row>
    <row r="24" spans="1:18" ht="21.75" customHeight="1" x14ac:dyDescent="0.4">
      <c r="A24" s="12" t="s">
        <v>115</v>
      </c>
      <c r="B24" s="9"/>
      <c r="C24" s="44">
        <v>64000000</v>
      </c>
      <c r="D24" s="43"/>
      <c r="E24" s="44">
        <v>941148249600</v>
      </c>
      <c r="F24" s="43"/>
      <c r="G24" s="44">
        <v>678804605760</v>
      </c>
      <c r="H24" s="43"/>
      <c r="I24" s="44">
        <v>262343643840</v>
      </c>
      <c r="J24" s="43"/>
      <c r="K24" s="44">
        <v>64000000</v>
      </c>
      <c r="L24" s="43"/>
      <c r="M24" s="44">
        <v>941148249600</v>
      </c>
      <c r="N24" s="43"/>
      <c r="O24" s="44">
        <v>678804605760</v>
      </c>
      <c r="P24" s="43"/>
      <c r="Q24" s="109">
        <v>262343643840</v>
      </c>
      <c r="R24" s="109"/>
    </row>
    <row r="25" spans="1:18" ht="21.75" customHeight="1" x14ac:dyDescent="0.4">
      <c r="A25" s="12" t="s">
        <v>42</v>
      </c>
      <c r="B25" s="9"/>
      <c r="C25" s="44">
        <v>51000000</v>
      </c>
      <c r="D25" s="43"/>
      <c r="E25" s="44">
        <v>343107120600</v>
      </c>
      <c r="F25" s="43"/>
      <c r="G25" s="44">
        <v>279343850400</v>
      </c>
      <c r="H25" s="43"/>
      <c r="I25" s="44">
        <v>63763270199</v>
      </c>
      <c r="J25" s="43"/>
      <c r="K25" s="44">
        <v>51000000</v>
      </c>
      <c r="L25" s="43"/>
      <c r="M25" s="44">
        <v>343107120600</v>
      </c>
      <c r="N25" s="43"/>
      <c r="O25" s="44">
        <v>375494813400</v>
      </c>
      <c r="P25" s="43"/>
      <c r="Q25" s="109">
        <v>-32387692800</v>
      </c>
      <c r="R25" s="109"/>
    </row>
    <row r="26" spans="1:18" ht="21.75" customHeight="1" x14ac:dyDescent="0.4">
      <c r="A26" s="12" t="s">
        <v>40</v>
      </c>
      <c r="B26" s="9"/>
      <c r="C26" s="44">
        <v>40000000</v>
      </c>
      <c r="D26" s="43"/>
      <c r="E26" s="44">
        <v>273469612000</v>
      </c>
      <c r="F26" s="43"/>
      <c r="G26" s="44">
        <v>171702400800</v>
      </c>
      <c r="H26" s="43"/>
      <c r="I26" s="44">
        <v>101767211200</v>
      </c>
      <c r="J26" s="43"/>
      <c r="K26" s="44">
        <v>40000000</v>
      </c>
      <c r="L26" s="43"/>
      <c r="M26" s="44">
        <v>273469612000</v>
      </c>
      <c r="N26" s="43"/>
      <c r="O26" s="44">
        <v>197593111250</v>
      </c>
      <c r="P26" s="43"/>
      <c r="Q26" s="109">
        <v>75876500750</v>
      </c>
      <c r="R26" s="109"/>
    </row>
    <row r="27" spans="1:18" ht="21.75" customHeight="1" x14ac:dyDescent="0.4">
      <c r="A27" s="12" t="s">
        <v>98</v>
      </c>
      <c r="B27" s="9"/>
      <c r="C27" s="44">
        <v>100000000</v>
      </c>
      <c r="D27" s="43"/>
      <c r="E27" s="44">
        <v>1005169510000</v>
      </c>
      <c r="F27" s="43"/>
      <c r="G27" s="44">
        <v>563216404594</v>
      </c>
      <c r="H27" s="43"/>
      <c r="I27" s="44">
        <v>441953105406</v>
      </c>
      <c r="J27" s="43"/>
      <c r="K27" s="44">
        <v>100000000</v>
      </c>
      <c r="L27" s="43"/>
      <c r="M27" s="44">
        <v>1005169510000</v>
      </c>
      <c r="N27" s="43"/>
      <c r="O27" s="44">
        <v>563216404594</v>
      </c>
      <c r="P27" s="43"/>
      <c r="Q27" s="109">
        <v>441953105406</v>
      </c>
      <c r="R27" s="109"/>
    </row>
    <row r="28" spans="1:18" ht="21.75" customHeight="1" x14ac:dyDescent="0.4">
      <c r="A28" s="12" t="s">
        <v>56</v>
      </c>
      <c r="B28" s="9"/>
      <c r="C28" s="44">
        <v>27500000</v>
      </c>
      <c r="D28" s="43"/>
      <c r="E28" s="44">
        <v>1389748555250</v>
      </c>
      <c r="F28" s="43"/>
      <c r="G28" s="44">
        <v>862555504250</v>
      </c>
      <c r="H28" s="43"/>
      <c r="I28" s="44">
        <v>527193051000</v>
      </c>
      <c r="J28" s="43"/>
      <c r="K28" s="44">
        <v>27500000</v>
      </c>
      <c r="L28" s="43"/>
      <c r="M28" s="44">
        <v>1389748555250</v>
      </c>
      <c r="N28" s="43"/>
      <c r="O28" s="44">
        <v>1180181131250</v>
      </c>
      <c r="P28" s="43"/>
      <c r="Q28" s="109">
        <v>209567423999</v>
      </c>
      <c r="R28" s="109"/>
    </row>
    <row r="29" spans="1:18" ht="21.75" customHeight="1" x14ac:dyDescent="0.4">
      <c r="A29" s="12" t="s">
        <v>117</v>
      </c>
      <c r="B29" s="9"/>
      <c r="C29" s="44">
        <v>25000000</v>
      </c>
      <c r="D29" s="43"/>
      <c r="E29" s="44">
        <v>3272010325000</v>
      </c>
      <c r="F29" s="43"/>
      <c r="G29" s="44">
        <v>2669800956297</v>
      </c>
      <c r="H29" s="43"/>
      <c r="I29" s="44">
        <v>602209368703</v>
      </c>
      <c r="J29" s="43"/>
      <c r="K29" s="44">
        <v>25000000</v>
      </c>
      <c r="L29" s="43"/>
      <c r="M29" s="44">
        <v>3272010325000</v>
      </c>
      <c r="N29" s="43"/>
      <c r="O29" s="44">
        <v>2669800956297</v>
      </c>
      <c r="P29" s="43"/>
      <c r="Q29" s="109">
        <v>602209368703</v>
      </c>
      <c r="R29" s="109"/>
    </row>
    <row r="30" spans="1:18" ht="21.75" customHeight="1" x14ac:dyDescent="0.4">
      <c r="A30" s="12" t="s">
        <v>104</v>
      </c>
      <c r="B30" s="9"/>
      <c r="C30" s="44">
        <v>25000000</v>
      </c>
      <c r="D30" s="43"/>
      <c r="E30" s="44">
        <v>860794225000</v>
      </c>
      <c r="F30" s="43"/>
      <c r="G30" s="44">
        <v>784665890018</v>
      </c>
      <c r="H30" s="43"/>
      <c r="I30" s="44">
        <v>76128334981</v>
      </c>
      <c r="J30" s="43"/>
      <c r="K30" s="44">
        <v>25000000</v>
      </c>
      <c r="L30" s="43"/>
      <c r="M30" s="44">
        <v>860794225000</v>
      </c>
      <c r="N30" s="43"/>
      <c r="O30" s="44">
        <v>784665890018</v>
      </c>
      <c r="P30" s="43"/>
      <c r="Q30" s="109">
        <v>76128334981</v>
      </c>
      <c r="R30" s="109"/>
    </row>
    <row r="31" spans="1:18" ht="21.75" customHeight="1" x14ac:dyDescent="0.4">
      <c r="A31" s="12" t="s">
        <v>24</v>
      </c>
      <c r="B31" s="9"/>
      <c r="C31" s="44">
        <v>275809228</v>
      </c>
      <c r="D31" s="43"/>
      <c r="E31" s="44">
        <v>585669256508</v>
      </c>
      <c r="F31" s="43"/>
      <c r="G31" s="44">
        <v>474674184440</v>
      </c>
      <c r="H31" s="43"/>
      <c r="I31" s="44">
        <v>110995072068</v>
      </c>
      <c r="J31" s="43"/>
      <c r="K31" s="44">
        <v>275809228</v>
      </c>
      <c r="L31" s="43"/>
      <c r="M31" s="44">
        <v>585669256508</v>
      </c>
      <c r="N31" s="43"/>
      <c r="O31" s="44">
        <v>618692252240</v>
      </c>
      <c r="P31" s="43"/>
      <c r="Q31" s="109">
        <v>-33022995731</v>
      </c>
      <c r="R31" s="109"/>
    </row>
    <row r="32" spans="1:18" ht="21.75" customHeight="1" x14ac:dyDescent="0.4">
      <c r="A32" s="12" t="s">
        <v>19</v>
      </c>
      <c r="B32" s="9"/>
      <c r="C32" s="44">
        <v>50000000</v>
      </c>
      <c r="D32" s="43"/>
      <c r="E32" s="44">
        <v>536818070000</v>
      </c>
      <c r="F32" s="43"/>
      <c r="G32" s="44">
        <v>373093520000</v>
      </c>
      <c r="H32" s="43"/>
      <c r="I32" s="44">
        <v>163724550000</v>
      </c>
      <c r="J32" s="43"/>
      <c r="K32" s="44">
        <v>50000000</v>
      </c>
      <c r="L32" s="43"/>
      <c r="M32" s="44">
        <v>536818070000</v>
      </c>
      <c r="N32" s="43"/>
      <c r="O32" s="44">
        <v>376967608000</v>
      </c>
      <c r="P32" s="43"/>
      <c r="Q32" s="109">
        <v>159850462000</v>
      </c>
      <c r="R32" s="109"/>
    </row>
    <row r="33" spans="1:18" ht="21.75" customHeight="1" x14ac:dyDescent="0.4">
      <c r="A33" s="12" t="s">
        <v>38</v>
      </c>
      <c r="B33" s="9"/>
      <c r="C33" s="44">
        <v>15000000</v>
      </c>
      <c r="D33" s="43"/>
      <c r="E33" s="44">
        <v>256452181500</v>
      </c>
      <c r="F33" s="43"/>
      <c r="G33" s="44">
        <v>157502355795</v>
      </c>
      <c r="H33" s="43"/>
      <c r="I33" s="44">
        <v>98949825705</v>
      </c>
      <c r="J33" s="43"/>
      <c r="K33" s="44">
        <v>15000000</v>
      </c>
      <c r="L33" s="43"/>
      <c r="M33" s="44">
        <v>256452181500</v>
      </c>
      <c r="N33" s="43"/>
      <c r="O33" s="44">
        <v>247098383787</v>
      </c>
      <c r="P33" s="43"/>
      <c r="Q33" s="109">
        <v>9353797712</v>
      </c>
      <c r="R33" s="109"/>
    </row>
    <row r="34" spans="1:18" ht="21.75" customHeight="1" x14ac:dyDescent="0.4">
      <c r="A34" s="12" t="s">
        <v>86</v>
      </c>
      <c r="B34" s="9"/>
      <c r="C34" s="44">
        <v>159000000</v>
      </c>
      <c r="D34" s="43"/>
      <c r="E34" s="44">
        <v>721644233820</v>
      </c>
      <c r="F34" s="43"/>
      <c r="G34" s="44">
        <v>495716262060</v>
      </c>
      <c r="H34" s="43"/>
      <c r="I34" s="44">
        <v>225927971760</v>
      </c>
      <c r="J34" s="43"/>
      <c r="K34" s="44">
        <v>159000000</v>
      </c>
      <c r="L34" s="43"/>
      <c r="M34" s="44">
        <v>721644233820</v>
      </c>
      <c r="N34" s="43"/>
      <c r="O34" s="44">
        <v>599529534000</v>
      </c>
      <c r="P34" s="43"/>
      <c r="Q34" s="109">
        <v>122114699819</v>
      </c>
      <c r="R34" s="109"/>
    </row>
    <row r="35" spans="1:18" ht="21.75" customHeight="1" x14ac:dyDescent="0.4">
      <c r="A35" s="12" t="s">
        <v>31</v>
      </c>
      <c r="B35" s="9"/>
      <c r="C35" s="44">
        <v>9800000</v>
      </c>
      <c r="D35" s="43"/>
      <c r="E35" s="44">
        <v>648412723280</v>
      </c>
      <c r="F35" s="43"/>
      <c r="G35" s="44">
        <v>408290780041</v>
      </c>
      <c r="H35" s="43"/>
      <c r="I35" s="44">
        <v>240121943239</v>
      </c>
      <c r="J35" s="43"/>
      <c r="K35" s="44">
        <v>9800000</v>
      </c>
      <c r="L35" s="43"/>
      <c r="M35" s="44">
        <v>648412723280</v>
      </c>
      <c r="N35" s="43"/>
      <c r="O35" s="44">
        <v>492462345984</v>
      </c>
      <c r="P35" s="43"/>
      <c r="Q35" s="109">
        <v>155950377296</v>
      </c>
      <c r="R35" s="109"/>
    </row>
    <row r="36" spans="1:18" ht="21.75" customHeight="1" x14ac:dyDescent="0.4">
      <c r="A36" s="12" t="s">
        <v>81</v>
      </c>
      <c r="B36" s="9"/>
      <c r="C36" s="44">
        <v>300000000</v>
      </c>
      <c r="D36" s="43"/>
      <c r="E36" s="44">
        <v>6569819670000</v>
      </c>
      <c r="F36" s="43"/>
      <c r="G36" s="44">
        <v>5296998428977</v>
      </c>
      <c r="H36" s="43"/>
      <c r="I36" s="44">
        <v>1272821241023</v>
      </c>
      <c r="J36" s="43"/>
      <c r="K36" s="44">
        <v>300000000</v>
      </c>
      <c r="L36" s="43"/>
      <c r="M36" s="44">
        <v>6569819670000</v>
      </c>
      <c r="N36" s="43"/>
      <c r="O36" s="44">
        <v>4996326596711</v>
      </c>
      <c r="P36" s="43"/>
      <c r="Q36" s="109">
        <v>1573493073289</v>
      </c>
      <c r="R36" s="109"/>
    </row>
    <row r="37" spans="1:18" ht="21.75" customHeight="1" x14ac:dyDescent="0.4">
      <c r="A37" s="12" t="s">
        <v>110</v>
      </c>
      <c r="B37" s="9"/>
      <c r="C37" s="44">
        <v>10000000</v>
      </c>
      <c r="D37" s="43"/>
      <c r="E37" s="44">
        <v>672064471000</v>
      </c>
      <c r="F37" s="43"/>
      <c r="G37" s="44">
        <v>625859263900</v>
      </c>
      <c r="H37" s="43"/>
      <c r="I37" s="44">
        <v>46205207099</v>
      </c>
      <c r="J37" s="43"/>
      <c r="K37" s="44">
        <v>10000000</v>
      </c>
      <c r="L37" s="43"/>
      <c r="M37" s="44">
        <v>672064471000</v>
      </c>
      <c r="N37" s="43"/>
      <c r="O37" s="44">
        <v>625859263900</v>
      </c>
      <c r="P37" s="43"/>
      <c r="Q37" s="109">
        <v>46205207099</v>
      </c>
      <c r="R37" s="109"/>
    </row>
    <row r="38" spans="1:18" ht="21.75" customHeight="1" x14ac:dyDescent="0.4">
      <c r="A38" s="12" t="s">
        <v>22</v>
      </c>
      <c r="B38" s="9"/>
      <c r="C38" s="44">
        <v>1000800000</v>
      </c>
      <c r="D38" s="43"/>
      <c r="E38" s="44">
        <v>3572050546152</v>
      </c>
      <c r="F38" s="43"/>
      <c r="G38" s="44">
        <v>2131495356850</v>
      </c>
      <c r="H38" s="43"/>
      <c r="I38" s="44">
        <v>1440555189302</v>
      </c>
      <c r="J38" s="43"/>
      <c r="K38" s="44">
        <v>1000800000</v>
      </c>
      <c r="L38" s="43"/>
      <c r="M38" s="44">
        <v>3572050546152</v>
      </c>
      <c r="N38" s="43"/>
      <c r="O38" s="44">
        <v>2081843165043</v>
      </c>
      <c r="P38" s="43"/>
      <c r="Q38" s="109">
        <v>1490207381109</v>
      </c>
      <c r="R38" s="109"/>
    </row>
    <row r="39" spans="1:18" ht="21.75" customHeight="1" x14ac:dyDescent="0.4">
      <c r="A39" s="12" t="s">
        <v>82</v>
      </c>
      <c r="B39" s="9"/>
      <c r="C39" s="44">
        <v>46000000</v>
      </c>
      <c r="D39" s="43"/>
      <c r="E39" s="44">
        <v>250587865800</v>
      </c>
      <c r="F39" s="43"/>
      <c r="G39" s="44">
        <v>221484873903</v>
      </c>
      <c r="H39" s="43"/>
      <c r="I39" s="44">
        <v>29102991896</v>
      </c>
      <c r="J39" s="43"/>
      <c r="K39" s="44">
        <v>46000000</v>
      </c>
      <c r="L39" s="43"/>
      <c r="M39" s="44">
        <v>250587865800</v>
      </c>
      <c r="N39" s="43"/>
      <c r="O39" s="44">
        <v>243783352258</v>
      </c>
      <c r="P39" s="43"/>
      <c r="Q39" s="109">
        <v>6804513541</v>
      </c>
      <c r="R39" s="109"/>
    </row>
    <row r="40" spans="1:18" ht="21.75" customHeight="1" x14ac:dyDescent="0.4">
      <c r="A40" s="12" t="s">
        <v>108</v>
      </c>
      <c r="B40" s="9"/>
      <c r="C40" s="44">
        <v>2200000</v>
      </c>
      <c r="D40" s="43"/>
      <c r="E40" s="44">
        <v>63241336180</v>
      </c>
      <c r="F40" s="43"/>
      <c r="G40" s="44">
        <v>50198372880</v>
      </c>
      <c r="H40" s="43"/>
      <c r="I40" s="44">
        <v>13042963300</v>
      </c>
      <c r="J40" s="43"/>
      <c r="K40" s="44">
        <v>2200000</v>
      </c>
      <c r="L40" s="43"/>
      <c r="M40" s="44">
        <v>63241336180</v>
      </c>
      <c r="N40" s="43"/>
      <c r="O40" s="44">
        <v>50198372880</v>
      </c>
      <c r="P40" s="43"/>
      <c r="Q40" s="109">
        <v>13042963300</v>
      </c>
      <c r="R40" s="109"/>
    </row>
    <row r="41" spans="1:18" ht="21.75" customHeight="1" x14ac:dyDescent="0.4">
      <c r="A41" s="12" t="s">
        <v>92</v>
      </c>
      <c r="B41" s="9"/>
      <c r="C41" s="44">
        <v>60000000</v>
      </c>
      <c r="D41" s="43"/>
      <c r="E41" s="44">
        <v>476884962000</v>
      </c>
      <c r="F41" s="43"/>
      <c r="G41" s="44">
        <v>483057209587</v>
      </c>
      <c r="H41" s="43"/>
      <c r="I41" s="44">
        <v>-6172247587</v>
      </c>
      <c r="J41" s="43"/>
      <c r="K41" s="44">
        <v>60000000</v>
      </c>
      <c r="L41" s="43"/>
      <c r="M41" s="44">
        <v>476884962000</v>
      </c>
      <c r="N41" s="43"/>
      <c r="O41" s="44">
        <v>483057209587</v>
      </c>
      <c r="P41" s="43"/>
      <c r="Q41" s="109">
        <v>-6172247587</v>
      </c>
      <c r="R41" s="109"/>
    </row>
    <row r="42" spans="1:18" ht="21.75" customHeight="1" x14ac:dyDescent="0.4">
      <c r="A42" s="12" t="s">
        <v>54</v>
      </c>
      <c r="B42" s="9"/>
      <c r="C42" s="44">
        <v>37300000</v>
      </c>
      <c r="D42" s="43"/>
      <c r="E42" s="44">
        <v>2296204068840</v>
      </c>
      <c r="F42" s="43"/>
      <c r="G42" s="44">
        <v>1313976712086</v>
      </c>
      <c r="H42" s="43"/>
      <c r="I42" s="44">
        <v>982227356754</v>
      </c>
      <c r="J42" s="43"/>
      <c r="K42" s="44">
        <v>37300000</v>
      </c>
      <c r="L42" s="43"/>
      <c r="M42" s="44">
        <v>2296204068840</v>
      </c>
      <c r="N42" s="43"/>
      <c r="O42" s="44">
        <v>1483557076478</v>
      </c>
      <c r="P42" s="43"/>
      <c r="Q42" s="109">
        <v>812646992362</v>
      </c>
      <c r="R42" s="109"/>
    </row>
    <row r="43" spans="1:18" ht="21.75" customHeight="1" x14ac:dyDescent="0.4">
      <c r="A43" s="12" t="s">
        <v>67</v>
      </c>
      <c r="B43" s="9"/>
      <c r="C43" s="44">
        <v>120000000</v>
      </c>
      <c r="D43" s="43"/>
      <c r="E43" s="44">
        <v>1301461332000</v>
      </c>
      <c r="F43" s="43"/>
      <c r="G43" s="44">
        <v>989794661950</v>
      </c>
      <c r="H43" s="43"/>
      <c r="I43" s="44">
        <v>311666670050</v>
      </c>
      <c r="J43" s="43"/>
      <c r="K43" s="44">
        <v>120000000</v>
      </c>
      <c r="L43" s="43"/>
      <c r="M43" s="44">
        <v>1301461332000</v>
      </c>
      <c r="N43" s="43"/>
      <c r="O43" s="44">
        <v>1009937742884</v>
      </c>
      <c r="P43" s="43"/>
      <c r="Q43" s="109">
        <v>291523589116</v>
      </c>
      <c r="R43" s="109"/>
    </row>
    <row r="44" spans="1:18" ht="21.75" customHeight="1" x14ac:dyDescent="0.4">
      <c r="A44" s="12" t="s">
        <v>41</v>
      </c>
      <c r="B44" s="9"/>
      <c r="C44" s="44">
        <v>42000000</v>
      </c>
      <c r="D44" s="43"/>
      <c r="E44" s="44">
        <v>212544234000</v>
      </c>
      <c r="F44" s="43"/>
      <c r="G44" s="44">
        <v>175494856740</v>
      </c>
      <c r="H44" s="43"/>
      <c r="I44" s="44">
        <v>37049377260</v>
      </c>
      <c r="J44" s="43"/>
      <c r="K44" s="44">
        <v>42000000</v>
      </c>
      <c r="L44" s="43"/>
      <c r="M44" s="44">
        <v>212544234000</v>
      </c>
      <c r="N44" s="43"/>
      <c r="O44" s="44">
        <v>200370960972</v>
      </c>
      <c r="P44" s="43"/>
      <c r="Q44" s="109">
        <v>12173273027</v>
      </c>
      <c r="R44" s="109"/>
    </row>
    <row r="45" spans="1:18" ht="21.75" customHeight="1" x14ac:dyDescent="0.4">
      <c r="A45" s="12" t="s">
        <v>101</v>
      </c>
      <c r="B45" s="9"/>
      <c r="C45" s="44">
        <v>120000000</v>
      </c>
      <c r="D45" s="43"/>
      <c r="E45" s="44">
        <v>610841412000</v>
      </c>
      <c r="F45" s="43"/>
      <c r="G45" s="44">
        <v>594907339084</v>
      </c>
      <c r="H45" s="43"/>
      <c r="I45" s="44">
        <v>15934072915</v>
      </c>
      <c r="J45" s="43"/>
      <c r="K45" s="44">
        <v>120000000</v>
      </c>
      <c r="L45" s="43"/>
      <c r="M45" s="44">
        <v>610841412000</v>
      </c>
      <c r="N45" s="43"/>
      <c r="O45" s="44">
        <v>594907339084</v>
      </c>
      <c r="P45" s="43"/>
      <c r="Q45" s="109">
        <v>15934072915</v>
      </c>
      <c r="R45" s="109"/>
    </row>
    <row r="46" spans="1:18" ht="21.75" customHeight="1" x14ac:dyDescent="0.4">
      <c r="A46" s="12" t="s">
        <v>109</v>
      </c>
      <c r="B46" s="9"/>
      <c r="C46" s="44">
        <v>50000000</v>
      </c>
      <c r="D46" s="43"/>
      <c r="E46" s="44">
        <v>466366900000</v>
      </c>
      <c r="F46" s="43"/>
      <c r="G46" s="44">
        <v>442239915529</v>
      </c>
      <c r="H46" s="43"/>
      <c r="I46" s="44">
        <v>24126984470</v>
      </c>
      <c r="J46" s="43"/>
      <c r="K46" s="44">
        <v>50000000</v>
      </c>
      <c r="L46" s="43"/>
      <c r="M46" s="44">
        <v>466366900000</v>
      </c>
      <c r="N46" s="43"/>
      <c r="O46" s="44">
        <v>442239915529</v>
      </c>
      <c r="P46" s="43"/>
      <c r="Q46" s="109">
        <v>24126984470</v>
      </c>
      <c r="R46" s="109"/>
    </row>
    <row r="47" spans="1:18" ht="21.75" customHeight="1" x14ac:dyDescent="0.4">
      <c r="A47" s="12" t="s">
        <v>97</v>
      </c>
      <c r="B47" s="9"/>
      <c r="C47" s="44">
        <v>45850518</v>
      </c>
      <c r="D47" s="43"/>
      <c r="E47" s="44">
        <v>244768983007</v>
      </c>
      <c r="F47" s="43"/>
      <c r="G47" s="44">
        <v>227029798092</v>
      </c>
      <c r="H47" s="43"/>
      <c r="I47" s="44">
        <v>17739184915</v>
      </c>
      <c r="J47" s="43"/>
      <c r="K47" s="44">
        <v>45850518</v>
      </c>
      <c r="L47" s="43"/>
      <c r="M47" s="44">
        <v>244768983007</v>
      </c>
      <c r="N47" s="43"/>
      <c r="O47" s="44">
        <v>227029798092</v>
      </c>
      <c r="P47" s="43"/>
      <c r="Q47" s="109">
        <v>17739184915</v>
      </c>
      <c r="R47" s="109"/>
    </row>
    <row r="48" spans="1:18" ht="21.75" customHeight="1" x14ac:dyDescent="0.4">
      <c r="A48" s="12" t="s">
        <v>33</v>
      </c>
      <c r="B48" s="9"/>
      <c r="C48" s="44">
        <v>2539565</v>
      </c>
      <c r="D48" s="43"/>
      <c r="E48" s="44">
        <v>383861570981</v>
      </c>
      <c r="F48" s="43"/>
      <c r="G48" s="44">
        <v>260858941321</v>
      </c>
      <c r="H48" s="43"/>
      <c r="I48" s="44">
        <v>123002629660</v>
      </c>
      <c r="J48" s="43"/>
      <c r="K48" s="44">
        <v>2539565</v>
      </c>
      <c r="L48" s="43"/>
      <c r="M48" s="44">
        <v>383861570981</v>
      </c>
      <c r="N48" s="43"/>
      <c r="O48" s="44">
        <v>685414378513</v>
      </c>
      <c r="P48" s="43"/>
      <c r="Q48" s="109">
        <v>-301552807531</v>
      </c>
      <c r="R48" s="109"/>
    </row>
    <row r="49" spans="1:18" ht="21.75" customHeight="1" x14ac:dyDescent="0.4">
      <c r="A49" s="12" t="s">
        <v>55</v>
      </c>
      <c r="B49" s="9"/>
      <c r="C49" s="44">
        <v>2962963</v>
      </c>
      <c r="D49" s="43"/>
      <c r="E49" s="44">
        <v>41866444375</v>
      </c>
      <c r="F49" s="43"/>
      <c r="G49" s="44">
        <v>29984783109</v>
      </c>
      <c r="H49" s="43"/>
      <c r="I49" s="44">
        <v>11881661266</v>
      </c>
      <c r="J49" s="43"/>
      <c r="K49" s="44">
        <v>2962963</v>
      </c>
      <c r="L49" s="43"/>
      <c r="M49" s="44">
        <v>41866444375</v>
      </c>
      <c r="N49" s="43"/>
      <c r="O49" s="44">
        <v>29360150580</v>
      </c>
      <c r="P49" s="43"/>
      <c r="Q49" s="109">
        <v>12506293795</v>
      </c>
      <c r="R49" s="109"/>
    </row>
    <row r="50" spans="1:18" ht="21.75" customHeight="1" x14ac:dyDescent="0.4">
      <c r="A50" s="12" t="s">
        <v>39</v>
      </c>
      <c r="B50" s="9"/>
      <c r="C50" s="44">
        <v>37487640</v>
      </c>
      <c r="D50" s="43"/>
      <c r="E50" s="44">
        <v>82839635428</v>
      </c>
      <c r="F50" s="43"/>
      <c r="G50" s="44">
        <v>48149059889</v>
      </c>
      <c r="H50" s="43"/>
      <c r="I50" s="44">
        <v>34690575539</v>
      </c>
      <c r="J50" s="43"/>
      <c r="K50" s="44">
        <v>37487640</v>
      </c>
      <c r="L50" s="43"/>
      <c r="M50" s="44">
        <v>82839635428</v>
      </c>
      <c r="N50" s="43"/>
      <c r="O50" s="44">
        <v>71377396280</v>
      </c>
      <c r="P50" s="43"/>
      <c r="Q50" s="109">
        <v>11462239148</v>
      </c>
      <c r="R50" s="109"/>
    </row>
    <row r="51" spans="1:18" ht="21.75" customHeight="1" x14ac:dyDescent="0.4">
      <c r="A51" s="12" t="s">
        <v>79</v>
      </c>
      <c r="B51" s="9"/>
      <c r="C51" s="44">
        <v>30000000</v>
      </c>
      <c r="D51" s="43"/>
      <c r="E51" s="44">
        <v>794808270000</v>
      </c>
      <c r="F51" s="43"/>
      <c r="G51" s="44">
        <v>515583492000</v>
      </c>
      <c r="H51" s="43"/>
      <c r="I51" s="44">
        <v>279224778000</v>
      </c>
      <c r="J51" s="43"/>
      <c r="K51" s="44">
        <v>30000000</v>
      </c>
      <c r="L51" s="43"/>
      <c r="M51" s="44">
        <v>794808270000</v>
      </c>
      <c r="N51" s="43"/>
      <c r="O51" s="44">
        <v>559707558577</v>
      </c>
      <c r="P51" s="43"/>
      <c r="Q51" s="109">
        <v>235100711423</v>
      </c>
      <c r="R51" s="109"/>
    </row>
    <row r="52" spans="1:18" ht="21.75" customHeight="1" x14ac:dyDescent="0.4">
      <c r="A52" s="12" t="s">
        <v>25</v>
      </c>
      <c r="B52" s="9"/>
      <c r="C52" s="44">
        <v>50000000</v>
      </c>
      <c r="D52" s="43"/>
      <c r="E52" s="44">
        <v>165659476500</v>
      </c>
      <c r="F52" s="43"/>
      <c r="G52" s="44">
        <v>136635579000</v>
      </c>
      <c r="H52" s="43"/>
      <c r="I52" s="44">
        <v>29023897499</v>
      </c>
      <c r="J52" s="43"/>
      <c r="K52" s="44">
        <v>50000000</v>
      </c>
      <c r="L52" s="43"/>
      <c r="M52" s="44">
        <v>165659476500</v>
      </c>
      <c r="N52" s="43"/>
      <c r="O52" s="44">
        <v>193821330100</v>
      </c>
      <c r="P52" s="43"/>
      <c r="Q52" s="109">
        <v>-28161853600</v>
      </c>
      <c r="R52" s="109"/>
    </row>
    <row r="53" spans="1:18" ht="21.75" customHeight="1" x14ac:dyDescent="0.4">
      <c r="A53" s="12" t="s">
        <v>106</v>
      </c>
      <c r="B53" s="9"/>
      <c r="C53" s="44">
        <v>647</v>
      </c>
      <c r="D53" s="43"/>
      <c r="E53" s="44">
        <v>4564610</v>
      </c>
      <c r="F53" s="43"/>
      <c r="G53" s="44">
        <v>4108363</v>
      </c>
      <c r="H53" s="43"/>
      <c r="I53" s="44">
        <v>456247</v>
      </c>
      <c r="J53" s="43"/>
      <c r="K53" s="44">
        <v>647</v>
      </c>
      <c r="L53" s="43"/>
      <c r="M53" s="44">
        <v>4564610</v>
      </c>
      <c r="N53" s="43"/>
      <c r="O53" s="44">
        <v>4108363</v>
      </c>
      <c r="P53" s="43"/>
      <c r="Q53" s="109">
        <v>456247</v>
      </c>
      <c r="R53" s="109"/>
    </row>
    <row r="54" spans="1:18" ht="21.75" customHeight="1" x14ac:dyDescent="0.4">
      <c r="A54" s="12" t="s">
        <v>80</v>
      </c>
      <c r="B54" s="9"/>
      <c r="C54" s="44">
        <v>86252434</v>
      </c>
      <c r="D54" s="43"/>
      <c r="E54" s="44">
        <v>2298831974123</v>
      </c>
      <c r="F54" s="43"/>
      <c r="G54" s="44">
        <v>2058124813013</v>
      </c>
      <c r="H54" s="43"/>
      <c r="I54" s="44">
        <v>240707161110</v>
      </c>
      <c r="J54" s="43"/>
      <c r="K54" s="44">
        <v>86252434</v>
      </c>
      <c r="L54" s="43"/>
      <c r="M54" s="44">
        <v>2298831974123</v>
      </c>
      <c r="N54" s="43"/>
      <c r="O54" s="44">
        <v>2058660638813</v>
      </c>
      <c r="P54" s="43"/>
      <c r="Q54" s="109">
        <v>240171335310</v>
      </c>
      <c r="R54" s="109"/>
    </row>
    <row r="55" spans="1:18" ht="21.75" customHeight="1" x14ac:dyDescent="0.4">
      <c r="A55" s="12" t="s">
        <v>95</v>
      </c>
      <c r="B55" s="9"/>
      <c r="C55" s="44">
        <v>83326248</v>
      </c>
      <c r="D55" s="43"/>
      <c r="E55" s="44">
        <v>759022009425</v>
      </c>
      <c r="F55" s="43"/>
      <c r="G55" s="44">
        <v>696970046114</v>
      </c>
      <c r="H55" s="43"/>
      <c r="I55" s="44">
        <v>62051963311</v>
      </c>
      <c r="J55" s="43"/>
      <c r="K55" s="44">
        <v>83326248</v>
      </c>
      <c r="L55" s="43"/>
      <c r="M55" s="44">
        <v>759022009425</v>
      </c>
      <c r="N55" s="43"/>
      <c r="O55" s="44">
        <v>696970046114</v>
      </c>
      <c r="P55" s="43"/>
      <c r="Q55" s="109">
        <v>62051963311</v>
      </c>
      <c r="R55" s="109"/>
    </row>
    <row r="56" spans="1:18" ht="21.75" customHeight="1" x14ac:dyDescent="0.4">
      <c r="A56" s="12" t="s">
        <v>103</v>
      </c>
      <c r="B56" s="9"/>
      <c r="C56" s="44">
        <v>71393911</v>
      </c>
      <c r="D56" s="43"/>
      <c r="E56" s="44">
        <v>213447054672</v>
      </c>
      <c r="F56" s="43"/>
      <c r="G56" s="44">
        <v>201225565150</v>
      </c>
      <c r="H56" s="43"/>
      <c r="I56" s="44">
        <v>12221489522</v>
      </c>
      <c r="J56" s="43"/>
      <c r="K56" s="44">
        <v>71393911</v>
      </c>
      <c r="L56" s="43"/>
      <c r="M56" s="44">
        <v>213447054672</v>
      </c>
      <c r="N56" s="43"/>
      <c r="O56" s="44">
        <v>201225565150</v>
      </c>
      <c r="P56" s="43"/>
      <c r="Q56" s="109">
        <v>12221489522</v>
      </c>
      <c r="R56" s="109"/>
    </row>
    <row r="57" spans="1:18" ht="21.75" customHeight="1" x14ac:dyDescent="0.4">
      <c r="A57" s="12" t="s">
        <v>23</v>
      </c>
      <c r="B57" s="9"/>
      <c r="C57" s="44">
        <v>299310349</v>
      </c>
      <c r="D57" s="43"/>
      <c r="E57" s="44">
        <v>2248264867616</v>
      </c>
      <c r="F57" s="43"/>
      <c r="G57" s="44">
        <v>1309994854000</v>
      </c>
      <c r="H57" s="43"/>
      <c r="I57" s="44">
        <v>938270013616</v>
      </c>
      <c r="J57" s="43"/>
      <c r="K57" s="44">
        <v>299310349</v>
      </c>
      <c r="L57" s="43"/>
      <c r="M57" s="44">
        <v>2248264867616</v>
      </c>
      <c r="N57" s="43"/>
      <c r="O57" s="44">
        <v>1325275812827</v>
      </c>
      <c r="P57" s="43"/>
      <c r="Q57" s="109">
        <v>922989054789</v>
      </c>
      <c r="R57" s="109"/>
    </row>
    <row r="58" spans="1:18" ht="21.75" customHeight="1" x14ac:dyDescent="0.4">
      <c r="A58" s="12" t="s">
        <v>21</v>
      </c>
      <c r="B58" s="9"/>
      <c r="C58" s="44">
        <v>1000000000</v>
      </c>
      <c r="D58" s="43"/>
      <c r="E58" s="44">
        <v>637037340000</v>
      </c>
      <c r="F58" s="43"/>
      <c r="G58" s="44">
        <v>459497426141</v>
      </c>
      <c r="H58" s="43"/>
      <c r="I58" s="44">
        <v>177539913859</v>
      </c>
      <c r="J58" s="43"/>
      <c r="K58" s="44">
        <v>1000000000</v>
      </c>
      <c r="L58" s="43"/>
      <c r="M58" s="44">
        <v>637037340000</v>
      </c>
      <c r="N58" s="43"/>
      <c r="O58" s="44">
        <v>460797485062</v>
      </c>
      <c r="P58" s="43"/>
      <c r="Q58" s="109">
        <v>176239854938</v>
      </c>
      <c r="R58" s="109"/>
    </row>
    <row r="59" spans="1:18" ht="21.75" customHeight="1" x14ac:dyDescent="0.4">
      <c r="A59" s="12" t="s">
        <v>28</v>
      </c>
      <c r="B59" s="9"/>
      <c r="C59" s="44">
        <v>300000000</v>
      </c>
      <c r="D59" s="43"/>
      <c r="E59" s="44">
        <v>2726757960000</v>
      </c>
      <c r="F59" s="43"/>
      <c r="G59" s="44">
        <v>1541987580000</v>
      </c>
      <c r="H59" s="43"/>
      <c r="I59" s="44">
        <v>1184770380000</v>
      </c>
      <c r="J59" s="43"/>
      <c r="K59" s="44">
        <v>300000000</v>
      </c>
      <c r="L59" s="43"/>
      <c r="M59" s="44">
        <v>2726757960000</v>
      </c>
      <c r="N59" s="43"/>
      <c r="O59" s="44">
        <v>1562735709960</v>
      </c>
      <c r="P59" s="43"/>
      <c r="Q59" s="109">
        <v>1164022250040</v>
      </c>
      <c r="R59" s="109"/>
    </row>
    <row r="60" spans="1:18" ht="21.75" customHeight="1" x14ac:dyDescent="0.4">
      <c r="A60" s="12" t="s">
        <v>62</v>
      </c>
      <c r="B60" s="9"/>
      <c r="C60" s="44">
        <v>71794872</v>
      </c>
      <c r="D60" s="43"/>
      <c r="E60" s="44">
        <v>379708654418</v>
      </c>
      <c r="F60" s="43"/>
      <c r="G60" s="44">
        <v>252616677029</v>
      </c>
      <c r="H60" s="43"/>
      <c r="I60" s="44">
        <v>127091977389</v>
      </c>
      <c r="J60" s="43"/>
      <c r="K60" s="44">
        <v>71794872</v>
      </c>
      <c r="L60" s="43"/>
      <c r="M60" s="44">
        <v>379708654418</v>
      </c>
      <c r="N60" s="43"/>
      <c r="O60" s="44">
        <v>259637368200</v>
      </c>
      <c r="P60" s="43"/>
      <c r="Q60" s="109">
        <v>120071286218</v>
      </c>
      <c r="R60" s="109"/>
    </row>
    <row r="61" spans="1:18" ht="21.75" customHeight="1" x14ac:dyDescent="0.4">
      <c r="A61" s="12" t="s">
        <v>73</v>
      </c>
      <c r="B61" s="9"/>
      <c r="C61" s="44">
        <v>350000000</v>
      </c>
      <c r="D61" s="43"/>
      <c r="E61" s="44">
        <v>2472736840000</v>
      </c>
      <c r="F61" s="43"/>
      <c r="G61" s="44">
        <v>1848367123342</v>
      </c>
      <c r="H61" s="43"/>
      <c r="I61" s="44">
        <v>624369716658</v>
      </c>
      <c r="J61" s="43"/>
      <c r="K61" s="44">
        <v>350000000</v>
      </c>
      <c r="L61" s="43"/>
      <c r="M61" s="44">
        <v>2472736840000</v>
      </c>
      <c r="N61" s="43"/>
      <c r="O61" s="44">
        <v>1994315867738</v>
      </c>
      <c r="P61" s="43"/>
      <c r="Q61" s="109">
        <v>478420972261</v>
      </c>
      <c r="R61" s="109"/>
    </row>
    <row r="62" spans="1:18" ht="21.75" customHeight="1" x14ac:dyDescent="0.4">
      <c r="A62" s="12" t="s">
        <v>89</v>
      </c>
      <c r="B62" s="9"/>
      <c r="C62" s="44">
        <v>73700000</v>
      </c>
      <c r="D62" s="43"/>
      <c r="E62" s="44">
        <v>832954105610</v>
      </c>
      <c r="F62" s="43"/>
      <c r="G62" s="44">
        <v>533119879710</v>
      </c>
      <c r="H62" s="43"/>
      <c r="I62" s="44">
        <v>299834225900</v>
      </c>
      <c r="J62" s="43"/>
      <c r="K62" s="44">
        <v>73700000</v>
      </c>
      <c r="L62" s="43"/>
      <c r="M62" s="44">
        <v>832954105610</v>
      </c>
      <c r="N62" s="43"/>
      <c r="O62" s="44">
        <v>538970303630</v>
      </c>
      <c r="P62" s="43"/>
      <c r="Q62" s="109">
        <v>293983801980</v>
      </c>
      <c r="R62" s="109"/>
    </row>
    <row r="63" spans="1:18" ht="21.75" customHeight="1" x14ac:dyDescent="0.4">
      <c r="A63" s="12" t="s">
        <v>94</v>
      </c>
      <c r="B63" s="9"/>
      <c r="C63" s="44">
        <v>34287118</v>
      </c>
      <c r="D63" s="43"/>
      <c r="E63" s="44">
        <v>649821700837</v>
      </c>
      <c r="F63" s="43"/>
      <c r="G63" s="44">
        <v>676642721081</v>
      </c>
      <c r="H63" s="43"/>
      <c r="I63" s="44">
        <v>-26821020243</v>
      </c>
      <c r="J63" s="43"/>
      <c r="K63" s="44">
        <v>34287118</v>
      </c>
      <c r="L63" s="43"/>
      <c r="M63" s="44">
        <v>649821700837</v>
      </c>
      <c r="N63" s="43"/>
      <c r="O63" s="44">
        <v>676642721081</v>
      </c>
      <c r="P63" s="43"/>
      <c r="Q63" s="109">
        <v>-26821020243</v>
      </c>
      <c r="R63" s="109"/>
    </row>
    <row r="64" spans="1:18" ht="21.75" customHeight="1" x14ac:dyDescent="0.4">
      <c r="A64" s="12" t="s">
        <v>47</v>
      </c>
      <c r="B64" s="9"/>
      <c r="C64" s="44">
        <v>150000000</v>
      </c>
      <c r="D64" s="43"/>
      <c r="E64" s="44">
        <v>285773760000</v>
      </c>
      <c r="F64" s="43"/>
      <c r="G64" s="44">
        <v>232191180000</v>
      </c>
      <c r="H64" s="43"/>
      <c r="I64" s="44">
        <v>53582579999</v>
      </c>
      <c r="J64" s="43"/>
      <c r="K64" s="44">
        <v>150000000</v>
      </c>
      <c r="L64" s="43"/>
      <c r="M64" s="44">
        <v>285773760000</v>
      </c>
      <c r="N64" s="43"/>
      <c r="O64" s="44">
        <v>284002893410</v>
      </c>
      <c r="P64" s="43"/>
      <c r="Q64" s="109">
        <v>1770866589</v>
      </c>
      <c r="R64" s="109"/>
    </row>
    <row r="65" spans="1:18" ht="21.75" customHeight="1" x14ac:dyDescent="0.4">
      <c r="A65" s="12" t="s">
        <v>88</v>
      </c>
      <c r="B65" s="9"/>
      <c r="C65" s="44">
        <v>150000000</v>
      </c>
      <c r="D65" s="43"/>
      <c r="E65" s="44">
        <v>980858895000</v>
      </c>
      <c r="F65" s="43"/>
      <c r="G65" s="44">
        <v>684666300000</v>
      </c>
      <c r="H65" s="43"/>
      <c r="I65" s="44">
        <v>296192595000</v>
      </c>
      <c r="J65" s="43"/>
      <c r="K65" s="44">
        <v>150000000</v>
      </c>
      <c r="L65" s="43"/>
      <c r="M65" s="44">
        <v>980858895000</v>
      </c>
      <c r="N65" s="43"/>
      <c r="O65" s="44">
        <v>1133715190750</v>
      </c>
      <c r="P65" s="43"/>
      <c r="Q65" s="109">
        <v>-152856295750</v>
      </c>
      <c r="R65" s="109"/>
    </row>
    <row r="66" spans="1:18" ht="21.75" customHeight="1" x14ac:dyDescent="0.4">
      <c r="A66" s="12" t="s">
        <v>34</v>
      </c>
      <c r="B66" s="9"/>
      <c r="C66" s="44">
        <v>25000000</v>
      </c>
      <c r="D66" s="43"/>
      <c r="E66" s="44">
        <v>1707944737500</v>
      </c>
      <c r="F66" s="43"/>
      <c r="G66" s="44">
        <v>1675135105828</v>
      </c>
      <c r="H66" s="43"/>
      <c r="I66" s="44">
        <v>32809631671</v>
      </c>
      <c r="J66" s="43"/>
      <c r="K66" s="44">
        <v>25000000</v>
      </c>
      <c r="L66" s="43"/>
      <c r="M66" s="44">
        <v>1707944737500</v>
      </c>
      <c r="N66" s="43"/>
      <c r="O66" s="44">
        <v>1670699293902</v>
      </c>
      <c r="P66" s="43"/>
      <c r="Q66" s="109">
        <v>37245443597</v>
      </c>
      <c r="R66" s="109"/>
    </row>
    <row r="67" spans="1:18" ht="21.75" customHeight="1" x14ac:dyDescent="0.4">
      <c r="A67" s="12" t="s">
        <v>78</v>
      </c>
      <c r="B67" s="9"/>
      <c r="C67" s="44">
        <v>50000000</v>
      </c>
      <c r="D67" s="43"/>
      <c r="E67" s="44">
        <v>368628305000</v>
      </c>
      <c r="F67" s="43"/>
      <c r="G67" s="44">
        <v>368628305000</v>
      </c>
      <c r="H67" s="43"/>
      <c r="I67" s="44">
        <v>0</v>
      </c>
      <c r="J67" s="43"/>
      <c r="K67" s="44">
        <v>50000000</v>
      </c>
      <c r="L67" s="43"/>
      <c r="M67" s="44">
        <v>368628305000</v>
      </c>
      <c r="N67" s="43"/>
      <c r="O67" s="44">
        <v>760574955000</v>
      </c>
      <c r="P67" s="43"/>
      <c r="Q67" s="109">
        <v>-391946650000</v>
      </c>
      <c r="R67" s="109"/>
    </row>
    <row r="68" spans="1:18" ht="21.75" customHeight="1" x14ac:dyDescent="0.4">
      <c r="A68" s="12" t="s">
        <v>50</v>
      </c>
      <c r="B68" s="9"/>
      <c r="C68" s="44">
        <v>100100000</v>
      </c>
      <c r="D68" s="43"/>
      <c r="E68" s="44">
        <v>2670882244030</v>
      </c>
      <c r="F68" s="43"/>
      <c r="G68" s="44">
        <v>1835720451618</v>
      </c>
      <c r="H68" s="43"/>
      <c r="I68" s="44">
        <v>835161792412</v>
      </c>
      <c r="J68" s="43"/>
      <c r="K68" s="44">
        <v>100100000</v>
      </c>
      <c r="L68" s="43"/>
      <c r="M68" s="44">
        <v>2670882244030</v>
      </c>
      <c r="N68" s="43"/>
      <c r="O68" s="44">
        <v>1724338210975</v>
      </c>
      <c r="P68" s="43"/>
      <c r="Q68" s="109">
        <v>946544033055</v>
      </c>
      <c r="R68" s="109"/>
    </row>
    <row r="69" spans="1:18" ht="21.75" customHeight="1" x14ac:dyDescent="0.4">
      <c r="A69" s="12" t="s">
        <v>29</v>
      </c>
      <c r="B69" s="9"/>
      <c r="C69" s="44">
        <v>1287400000</v>
      </c>
      <c r="D69" s="43"/>
      <c r="E69" s="44">
        <v>6617182701640</v>
      </c>
      <c r="F69" s="43"/>
      <c r="G69" s="44">
        <v>5978331017981</v>
      </c>
      <c r="H69" s="43"/>
      <c r="I69" s="44">
        <v>638851683658</v>
      </c>
      <c r="J69" s="43"/>
      <c r="K69" s="44">
        <v>1287400000</v>
      </c>
      <c r="L69" s="43"/>
      <c r="M69" s="44">
        <v>6617182701640</v>
      </c>
      <c r="N69" s="43"/>
      <c r="O69" s="44">
        <v>5961033800178</v>
      </c>
      <c r="P69" s="43"/>
      <c r="Q69" s="109">
        <v>656148901461</v>
      </c>
      <c r="R69" s="109"/>
    </row>
    <row r="70" spans="1:18" ht="21.75" customHeight="1" x14ac:dyDescent="0.4">
      <c r="A70" s="12" t="s">
        <v>71</v>
      </c>
      <c r="B70" s="9"/>
      <c r="C70" s="44">
        <v>18000000</v>
      </c>
      <c r="D70" s="43"/>
      <c r="E70" s="44">
        <v>353466419400</v>
      </c>
      <c r="F70" s="43"/>
      <c r="G70" s="44">
        <v>248980388400</v>
      </c>
      <c r="H70" s="43"/>
      <c r="I70" s="44">
        <v>104486031000</v>
      </c>
      <c r="J70" s="43"/>
      <c r="K70" s="44">
        <v>18000000</v>
      </c>
      <c r="L70" s="43"/>
      <c r="M70" s="44">
        <v>353466419400</v>
      </c>
      <c r="N70" s="43"/>
      <c r="O70" s="44">
        <v>175929471000</v>
      </c>
      <c r="P70" s="43"/>
      <c r="Q70" s="109">
        <v>177536948400</v>
      </c>
      <c r="R70" s="109"/>
    </row>
    <row r="71" spans="1:18" ht="21.75" customHeight="1" x14ac:dyDescent="0.4">
      <c r="A71" s="12" t="s">
        <v>60</v>
      </c>
      <c r="B71" s="9"/>
      <c r="C71" s="44">
        <v>2100000</v>
      </c>
      <c r="D71" s="43"/>
      <c r="E71" s="44">
        <v>362033678580</v>
      </c>
      <c r="F71" s="43"/>
      <c r="G71" s="44">
        <v>277224361680</v>
      </c>
      <c r="H71" s="43"/>
      <c r="I71" s="44">
        <v>84809316900</v>
      </c>
      <c r="J71" s="43"/>
      <c r="K71" s="44">
        <v>2100000</v>
      </c>
      <c r="L71" s="43"/>
      <c r="M71" s="44">
        <v>362033678580</v>
      </c>
      <c r="N71" s="43"/>
      <c r="O71" s="44">
        <v>275982121740</v>
      </c>
      <c r="P71" s="43"/>
      <c r="Q71" s="109">
        <v>86051556840</v>
      </c>
      <c r="R71" s="109"/>
    </row>
    <row r="72" spans="1:18" ht="21.75" customHeight="1" x14ac:dyDescent="0.4">
      <c r="A72" s="12" t="s">
        <v>116</v>
      </c>
      <c r="B72" s="9"/>
      <c r="C72" s="44">
        <v>77714051</v>
      </c>
      <c r="D72" s="43"/>
      <c r="E72" s="44">
        <v>310766685184</v>
      </c>
      <c r="F72" s="43"/>
      <c r="G72" s="44">
        <v>328963577883</v>
      </c>
      <c r="H72" s="43"/>
      <c r="I72" s="44">
        <v>-18196892698</v>
      </c>
      <c r="J72" s="43"/>
      <c r="K72" s="44">
        <v>77714051</v>
      </c>
      <c r="L72" s="43"/>
      <c r="M72" s="44">
        <v>310766685184</v>
      </c>
      <c r="N72" s="43"/>
      <c r="O72" s="44">
        <v>328963577883</v>
      </c>
      <c r="P72" s="43"/>
      <c r="Q72" s="109">
        <v>-18196892698</v>
      </c>
      <c r="R72" s="109"/>
    </row>
    <row r="73" spans="1:18" ht="21.75" customHeight="1" x14ac:dyDescent="0.4">
      <c r="A73" s="12" t="s">
        <v>53</v>
      </c>
      <c r="B73" s="9"/>
      <c r="C73" s="44">
        <v>89986666</v>
      </c>
      <c r="D73" s="43"/>
      <c r="E73" s="44">
        <v>431097281478</v>
      </c>
      <c r="F73" s="43"/>
      <c r="G73" s="44">
        <v>261087085966</v>
      </c>
      <c r="H73" s="43"/>
      <c r="I73" s="44">
        <v>170010195512</v>
      </c>
      <c r="J73" s="43"/>
      <c r="K73" s="44">
        <v>89986666</v>
      </c>
      <c r="L73" s="43"/>
      <c r="M73" s="44">
        <v>431097281478</v>
      </c>
      <c r="N73" s="43"/>
      <c r="O73" s="44">
        <v>295925875059</v>
      </c>
      <c r="P73" s="43"/>
      <c r="Q73" s="109">
        <v>135171406419</v>
      </c>
      <c r="R73" s="109"/>
    </row>
    <row r="74" spans="1:18" ht="21.75" customHeight="1" x14ac:dyDescent="0.4">
      <c r="A74" s="12" t="s">
        <v>107</v>
      </c>
      <c r="B74" s="9"/>
      <c r="C74" s="44">
        <v>250000000</v>
      </c>
      <c r="D74" s="43"/>
      <c r="E74" s="44">
        <v>1528095800000</v>
      </c>
      <c r="F74" s="43"/>
      <c r="G74" s="44">
        <v>1324785959500</v>
      </c>
      <c r="H74" s="43"/>
      <c r="I74" s="44">
        <v>203309840499</v>
      </c>
      <c r="J74" s="43"/>
      <c r="K74" s="44">
        <v>250000000</v>
      </c>
      <c r="L74" s="43"/>
      <c r="M74" s="44">
        <v>1528095800000</v>
      </c>
      <c r="N74" s="43"/>
      <c r="O74" s="44">
        <v>1324785959500</v>
      </c>
      <c r="P74" s="43"/>
      <c r="Q74" s="109">
        <v>203309840499</v>
      </c>
      <c r="R74" s="109"/>
    </row>
    <row r="75" spans="1:18" ht="21.75" customHeight="1" x14ac:dyDescent="0.4">
      <c r="A75" s="12" t="s">
        <v>61</v>
      </c>
      <c r="B75" s="9"/>
      <c r="C75" s="44">
        <v>17000000</v>
      </c>
      <c r="D75" s="43"/>
      <c r="E75" s="44">
        <v>236666317700</v>
      </c>
      <c r="F75" s="43"/>
      <c r="G75" s="44">
        <v>132755803300</v>
      </c>
      <c r="H75" s="43"/>
      <c r="I75" s="44">
        <v>103910514400</v>
      </c>
      <c r="J75" s="43"/>
      <c r="K75" s="44">
        <v>17000000</v>
      </c>
      <c r="L75" s="43"/>
      <c r="M75" s="44">
        <v>236666317700</v>
      </c>
      <c r="N75" s="43"/>
      <c r="O75" s="44">
        <v>140670519402</v>
      </c>
      <c r="P75" s="43"/>
      <c r="Q75" s="109">
        <v>95995798298</v>
      </c>
      <c r="R75" s="109"/>
    </row>
    <row r="76" spans="1:18" ht="21.75" customHeight="1" x14ac:dyDescent="0.4">
      <c r="A76" s="12" t="s">
        <v>83</v>
      </c>
      <c r="B76" s="9"/>
      <c r="C76" s="44">
        <v>30000000</v>
      </c>
      <c r="D76" s="43"/>
      <c r="E76" s="44">
        <v>796296675000</v>
      </c>
      <c r="F76" s="43"/>
      <c r="G76" s="44">
        <v>530255659676</v>
      </c>
      <c r="H76" s="43"/>
      <c r="I76" s="44">
        <v>266041015324</v>
      </c>
      <c r="J76" s="43"/>
      <c r="K76" s="44">
        <v>30000000</v>
      </c>
      <c r="L76" s="43"/>
      <c r="M76" s="44">
        <v>796296675000</v>
      </c>
      <c r="N76" s="43"/>
      <c r="O76" s="44">
        <v>578281527676</v>
      </c>
      <c r="P76" s="43"/>
      <c r="Q76" s="109">
        <v>218015147324</v>
      </c>
      <c r="R76" s="109"/>
    </row>
    <row r="77" spans="1:18" ht="21.75" customHeight="1" x14ac:dyDescent="0.4">
      <c r="A77" s="12" t="s">
        <v>77</v>
      </c>
      <c r="B77" s="9"/>
      <c r="C77" s="44">
        <v>209000000</v>
      </c>
      <c r="D77" s="43"/>
      <c r="E77" s="44">
        <v>212154271890</v>
      </c>
      <c r="F77" s="43"/>
      <c r="G77" s="44">
        <v>173995536770</v>
      </c>
      <c r="H77" s="43"/>
      <c r="I77" s="44">
        <v>38158735120</v>
      </c>
      <c r="J77" s="43"/>
      <c r="K77" s="44">
        <v>209000000</v>
      </c>
      <c r="L77" s="43"/>
      <c r="M77" s="44">
        <v>212154271890</v>
      </c>
      <c r="N77" s="43"/>
      <c r="O77" s="44">
        <v>255290233330</v>
      </c>
      <c r="P77" s="43"/>
      <c r="Q77" s="109">
        <v>-43135961440</v>
      </c>
      <c r="R77" s="109"/>
    </row>
    <row r="78" spans="1:18" ht="21.75" customHeight="1" x14ac:dyDescent="0.4">
      <c r="A78" s="12" t="s">
        <v>87</v>
      </c>
      <c r="B78" s="9"/>
      <c r="C78" s="44">
        <v>360000</v>
      </c>
      <c r="D78" s="43"/>
      <c r="E78" s="44">
        <v>5961955068</v>
      </c>
      <c r="F78" s="43"/>
      <c r="G78" s="44">
        <v>3507872904</v>
      </c>
      <c r="H78" s="43"/>
      <c r="I78" s="44">
        <v>2454082164</v>
      </c>
      <c r="J78" s="43"/>
      <c r="K78" s="44">
        <v>360000</v>
      </c>
      <c r="L78" s="43"/>
      <c r="M78" s="44">
        <v>5961955068</v>
      </c>
      <c r="N78" s="43"/>
      <c r="O78" s="44">
        <v>4515225408</v>
      </c>
      <c r="P78" s="43"/>
      <c r="Q78" s="109">
        <v>1446729660</v>
      </c>
      <c r="R78" s="109"/>
    </row>
    <row r="79" spans="1:18" ht="21.75" customHeight="1" x14ac:dyDescent="0.4">
      <c r="A79" s="12" t="s">
        <v>111</v>
      </c>
      <c r="B79" s="9"/>
      <c r="C79" s="44">
        <v>8584508</v>
      </c>
      <c r="D79" s="43"/>
      <c r="E79" s="44">
        <v>130498054218</v>
      </c>
      <c r="F79" s="43"/>
      <c r="G79" s="44">
        <v>104205282571</v>
      </c>
      <c r="H79" s="43"/>
      <c r="I79" s="44">
        <v>26292771647</v>
      </c>
      <c r="J79" s="43"/>
      <c r="K79" s="44">
        <v>8584508</v>
      </c>
      <c r="L79" s="43"/>
      <c r="M79" s="44">
        <v>130498054218</v>
      </c>
      <c r="N79" s="43"/>
      <c r="O79" s="44">
        <v>104205282571</v>
      </c>
      <c r="P79" s="43"/>
      <c r="Q79" s="109">
        <v>26292771647</v>
      </c>
      <c r="R79" s="109"/>
    </row>
    <row r="80" spans="1:18" ht="21.75" customHeight="1" x14ac:dyDescent="0.4">
      <c r="A80" s="12" t="s">
        <v>93</v>
      </c>
      <c r="B80" s="9"/>
      <c r="C80" s="44">
        <v>200000000</v>
      </c>
      <c r="D80" s="43"/>
      <c r="E80" s="44">
        <v>1811885020000</v>
      </c>
      <c r="F80" s="43"/>
      <c r="G80" s="44">
        <v>1572675740804</v>
      </c>
      <c r="H80" s="43"/>
      <c r="I80" s="44">
        <v>239209279195</v>
      </c>
      <c r="J80" s="43"/>
      <c r="K80" s="44">
        <v>200000000</v>
      </c>
      <c r="L80" s="43"/>
      <c r="M80" s="44">
        <v>1811885020000</v>
      </c>
      <c r="N80" s="43"/>
      <c r="O80" s="44">
        <v>1572675740804</v>
      </c>
      <c r="P80" s="43"/>
      <c r="Q80" s="109">
        <v>239209279195</v>
      </c>
      <c r="R80" s="109"/>
    </row>
    <row r="81" spans="1:18" ht="21.75" customHeight="1" x14ac:dyDescent="0.4">
      <c r="A81" s="12" t="s">
        <v>99</v>
      </c>
      <c r="B81" s="9"/>
      <c r="C81" s="44">
        <v>40400000</v>
      </c>
      <c r="D81" s="43"/>
      <c r="E81" s="44">
        <v>380833226000</v>
      </c>
      <c r="F81" s="43"/>
      <c r="G81" s="44">
        <v>394705464533</v>
      </c>
      <c r="H81" s="43"/>
      <c r="I81" s="44">
        <v>-13872238533</v>
      </c>
      <c r="J81" s="43"/>
      <c r="K81" s="44">
        <v>40400000</v>
      </c>
      <c r="L81" s="43"/>
      <c r="M81" s="44">
        <v>380833226000</v>
      </c>
      <c r="N81" s="43"/>
      <c r="O81" s="44">
        <v>394705464533</v>
      </c>
      <c r="P81" s="43"/>
      <c r="Q81" s="109">
        <v>-13872238533</v>
      </c>
      <c r="R81" s="109"/>
    </row>
    <row r="82" spans="1:18" ht="21.75" customHeight="1" x14ac:dyDescent="0.4">
      <c r="A82" s="12" t="s">
        <v>27</v>
      </c>
      <c r="B82" s="9"/>
      <c r="C82" s="44">
        <v>811557931</v>
      </c>
      <c r="D82" s="43"/>
      <c r="E82" s="44">
        <v>1229669566171</v>
      </c>
      <c r="F82" s="43"/>
      <c r="G82" s="44">
        <v>804479303605</v>
      </c>
      <c r="H82" s="43"/>
      <c r="I82" s="44">
        <v>425190262566</v>
      </c>
      <c r="J82" s="43"/>
      <c r="K82" s="44">
        <v>811557931</v>
      </c>
      <c r="L82" s="43"/>
      <c r="M82" s="44">
        <v>1229669566171</v>
      </c>
      <c r="N82" s="43"/>
      <c r="O82" s="44">
        <v>669843997121</v>
      </c>
      <c r="P82" s="43"/>
      <c r="Q82" s="109">
        <v>559825569050</v>
      </c>
      <c r="R82" s="109"/>
    </row>
    <row r="83" spans="1:18" ht="21.75" customHeight="1" x14ac:dyDescent="0.4">
      <c r="A83" s="12" t="s">
        <v>112</v>
      </c>
      <c r="B83" s="9"/>
      <c r="C83" s="44">
        <v>800000</v>
      </c>
      <c r="D83" s="43"/>
      <c r="E83" s="44">
        <v>23219118000</v>
      </c>
      <c r="F83" s="43"/>
      <c r="G83" s="44">
        <v>18523214599</v>
      </c>
      <c r="H83" s="43"/>
      <c r="I83" s="44">
        <v>4695903401</v>
      </c>
      <c r="J83" s="43"/>
      <c r="K83" s="44">
        <v>800000</v>
      </c>
      <c r="L83" s="43"/>
      <c r="M83" s="44">
        <v>23219118000</v>
      </c>
      <c r="N83" s="43"/>
      <c r="O83" s="44">
        <v>18523214599</v>
      </c>
      <c r="P83" s="43"/>
      <c r="Q83" s="109">
        <v>4695903401</v>
      </c>
      <c r="R83" s="109"/>
    </row>
    <row r="84" spans="1:18" ht="21.75" customHeight="1" x14ac:dyDescent="0.4">
      <c r="A84" s="12" t="s">
        <v>68</v>
      </c>
      <c r="B84" s="9"/>
      <c r="C84" s="44">
        <v>150000000</v>
      </c>
      <c r="D84" s="43"/>
      <c r="E84" s="44">
        <v>2433542175000</v>
      </c>
      <c r="F84" s="43"/>
      <c r="G84" s="44">
        <v>1360402170000</v>
      </c>
      <c r="H84" s="43"/>
      <c r="I84" s="44">
        <v>1073140005000</v>
      </c>
      <c r="J84" s="43"/>
      <c r="K84" s="44">
        <v>150000000</v>
      </c>
      <c r="L84" s="43"/>
      <c r="M84" s="44">
        <v>2433542175000</v>
      </c>
      <c r="N84" s="43"/>
      <c r="O84" s="44">
        <v>1037586770926</v>
      </c>
      <c r="P84" s="43"/>
      <c r="Q84" s="109">
        <v>1395955404074</v>
      </c>
      <c r="R84" s="109"/>
    </row>
    <row r="85" spans="1:18" ht="21.75" customHeight="1" x14ac:dyDescent="0.4">
      <c r="A85" s="12" t="s">
        <v>65</v>
      </c>
      <c r="B85" s="9"/>
      <c r="C85" s="44">
        <v>33546545</v>
      </c>
      <c r="D85" s="43"/>
      <c r="E85" s="44">
        <v>910572182316</v>
      </c>
      <c r="F85" s="43"/>
      <c r="G85" s="44">
        <v>719854322634</v>
      </c>
      <c r="H85" s="43"/>
      <c r="I85" s="44">
        <v>190717859682</v>
      </c>
      <c r="J85" s="43"/>
      <c r="K85" s="44">
        <v>33546545</v>
      </c>
      <c r="L85" s="43"/>
      <c r="M85" s="44">
        <v>910572182316</v>
      </c>
      <c r="N85" s="43"/>
      <c r="O85" s="44">
        <v>632733016634</v>
      </c>
      <c r="P85" s="43"/>
      <c r="Q85" s="109">
        <v>277839165682</v>
      </c>
      <c r="R85" s="109"/>
    </row>
    <row r="86" spans="1:18" ht="21.75" customHeight="1" x14ac:dyDescent="0.4">
      <c r="A86" s="12" t="s">
        <v>48</v>
      </c>
      <c r="B86" s="9"/>
      <c r="C86" s="44">
        <v>300000000</v>
      </c>
      <c r="D86" s="43"/>
      <c r="E86" s="44">
        <v>2536242120000</v>
      </c>
      <c r="F86" s="43"/>
      <c r="G86" s="44">
        <v>1782144791671</v>
      </c>
      <c r="H86" s="43"/>
      <c r="I86" s="44">
        <v>754097328329</v>
      </c>
      <c r="J86" s="43"/>
      <c r="K86" s="44">
        <v>300000000</v>
      </c>
      <c r="L86" s="43"/>
      <c r="M86" s="44">
        <v>2536242120000</v>
      </c>
      <c r="N86" s="43"/>
      <c r="O86" s="44">
        <v>2143731000193</v>
      </c>
      <c r="P86" s="43"/>
      <c r="Q86" s="109">
        <v>392511119806</v>
      </c>
      <c r="R86" s="109"/>
    </row>
    <row r="87" spans="1:18" ht="21.75" customHeight="1" x14ac:dyDescent="0.4">
      <c r="A87" s="12" t="s">
        <v>72</v>
      </c>
      <c r="B87" s="9"/>
      <c r="C87" s="44">
        <v>27477294</v>
      </c>
      <c r="D87" s="43"/>
      <c r="E87" s="44">
        <v>211302932509</v>
      </c>
      <c r="F87" s="43"/>
      <c r="G87" s="44">
        <v>137033359844</v>
      </c>
      <c r="H87" s="43"/>
      <c r="I87" s="44">
        <v>74269572665</v>
      </c>
      <c r="J87" s="43"/>
      <c r="K87" s="44">
        <v>27477294</v>
      </c>
      <c r="L87" s="43"/>
      <c r="M87" s="44">
        <v>211302932509</v>
      </c>
      <c r="N87" s="43"/>
      <c r="O87" s="44">
        <v>148866324273</v>
      </c>
      <c r="P87" s="43"/>
      <c r="Q87" s="109">
        <v>62436608236</v>
      </c>
      <c r="R87" s="109"/>
    </row>
    <row r="88" spans="1:18" ht="21.75" customHeight="1" x14ac:dyDescent="0.4">
      <c r="A88" s="13" t="s">
        <v>58</v>
      </c>
      <c r="B88" s="9"/>
      <c r="C88" s="45">
        <v>308420593</v>
      </c>
      <c r="D88" s="43"/>
      <c r="E88" s="45">
        <v>4599728622296</v>
      </c>
      <c r="F88" s="43"/>
      <c r="G88" s="45">
        <v>3210685961819</v>
      </c>
      <c r="H88" s="43"/>
      <c r="I88" s="45">
        <v>1389042660477</v>
      </c>
      <c r="J88" s="43"/>
      <c r="K88" s="45">
        <v>308420593</v>
      </c>
      <c r="L88" s="43"/>
      <c r="M88" s="45">
        <v>4599728622296</v>
      </c>
      <c r="N88" s="43"/>
      <c r="O88" s="45">
        <v>4541341866732</v>
      </c>
      <c r="P88" s="43"/>
      <c r="Q88" s="107">
        <v>58386755564</v>
      </c>
      <c r="R88" s="107"/>
    </row>
    <row r="89" spans="1:18" ht="21.75" customHeight="1" x14ac:dyDescent="0.4">
      <c r="A89" s="4" t="s">
        <v>119</v>
      </c>
      <c r="B89" s="9"/>
      <c r="C89" s="46">
        <f>SUM(C8:C88)</f>
        <v>11177178888</v>
      </c>
      <c r="D89" s="43"/>
      <c r="E89" s="46">
        <f>SUM(E8:E88)</f>
        <v>88802435064487</v>
      </c>
      <c r="F89" s="43"/>
      <c r="G89" s="46">
        <f>SUM(G8:G88)</f>
        <v>69375489779722</v>
      </c>
      <c r="H89" s="43"/>
      <c r="I89" s="46">
        <f>SUM(I8:I88)</f>
        <v>19426945284753</v>
      </c>
      <c r="J89" s="43"/>
      <c r="K89" s="46">
        <f>SUM(K8:K88)</f>
        <v>11177178888</v>
      </c>
      <c r="L89" s="43"/>
      <c r="M89" s="46">
        <f>SUM(M8:M88)</f>
        <v>88802435064487</v>
      </c>
      <c r="N89" s="43"/>
      <c r="O89" s="46">
        <f>SUM(O8:O88)</f>
        <v>73275748260101</v>
      </c>
      <c r="P89" s="43"/>
      <c r="Q89" s="108">
        <f>SUM(Q8:R88)</f>
        <v>15526686804372</v>
      </c>
      <c r="R89" s="108"/>
    </row>
    <row r="90" spans="1:18" x14ac:dyDescent="0.4">
      <c r="A90" s="9"/>
      <c r="B90" s="9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</row>
    <row r="91" spans="1:18" x14ac:dyDescent="0.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</sheetData>
  <mergeCells count="9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8:R88"/>
    <mergeCell ref="Q89:R89"/>
    <mergeCell ref="Q83:R83"/>
    <mergeCell ref="Q84:R84"/>
    <mergeCell ref="Q85:R85"/>
    <mergeCell ref="Q86:R86"/>
    <mergeCell ref="Q87:R8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14"/>
  <sheetViews>
    <sheetView rightToLeft="1" workbookViewId="0">
      <selection sqref="A1:AB1"/>
    </sheetView>
  </sheetViews>
  <sheetFormatPr defaultRowHeight="15.75" x14ac:dyDescent="0.4"/>
  <cols>
    <col min="1" max="1" width="3.5703125" style="7" bestFit="1" customWidth="1"/>
    <col min="2" max="2" width="2.5703125" style="7" customWidth="1"/>
    <col min="3" max="3" width="23.42578125" style="7" customWidth="1"/>
    <col min="4" max="5" width="1.28515625" style="7" customWidth="1"/>
    <col min="6" max="6" width="15.5703125" style="7" bestFit="1" customWidth="1"/>
    <col min="7" max="7" width="1.28515625" style="7" customWidth="1"/>
    <col min="8" max="8" width="19.42578125" style="7" bestFit="1" customWidth="1"/>
    <col min="9" max="9" width="1.28515625" style="7" customWidth="1"/>
    <col min="10" max="10" width="19.28515625" style="7" bestFit="1" customWidth="1"/>
    <col min="11" max="11" width="1.28515625" style="7" customWidth="1"/>
    <col min="12" max="12" width="14.5703125" style="7" bestFit="1" customWidth="1"/>
    <col min="13" max="13" width="1.28515625" style="7" customWidth="1"/>
    <col min="14" max="14" width="19.5703125" style="7" bestFit="1" customWidth="1"/>
    <col min="15" max="15" width="1.28515625" style="7" customWidth="1"/>
    <col min="16" max="16" width="15.140625" style="7" bestFit="1" customWidth="1"/>
    <col min="17" max="17" width="1.28515625" style="7" customWidth="1"/>
    <col min="18" max="18" width="19.7109375" style="7" bestFit="1" customWidth="1"/>
    <col min="19" max="19" width="1.28515625" style="7" customWidth="1"/>
    <col min="20" max="20" width="15.5703125" style="7" bestFit="1" customWidth="1"/>
    <col min="21" max="21" width="1.28515625" style="7" customWidth="1"/>
    <col min="22" max="22" width="16.28515625" style="7" bestFit="1" customWidth="1"/>
    <col min="23" max="23" width="1.28515625" style="7" customWidth="1"/>
    <col min="24" max="24" width="19.42578125" style="7" bestFit="1" customWidth="1"/>
    <col min="25" max="25" width="1.28515625" style="7" customWidth="1"/>
    <col min="26" max="26" width="19.5703125" style="7" bestFit="1" customWidth="1"/>
    <col min="27" max="27" width="1.28515625" style="7" customWidth="1"/>
    <col min="28" max="28" width="18.28515625" style="7" bestFit="1" customWidth="1"/>
    <col min="29" max="29" width="0.28515625" style="7" customWidth="1"/>
    <col min="30" max="30" width="9.140625" style="7"/>
  </cols>
  <sheetData>
    <row r="1" spans="1:28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21.75" customHeight="1" x14ac:dyDescent="0.4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21.7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4.45" customHeight="1" x14ac:dyDescent="0.4">
      <c r="A5" s="1" t="s">
        <v>3</v>
      </c>
      <c r="B5" s="92" t="s">
        <v>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</row>
    <row r="6" spans="1:28" ht="14.45" customHeight="1" x14ac:dyDescent="0.4">
      <c r="A6" s="92" t="s">
        <v>5</v>
      </c>
      <c r="B6" s="92"/>
      <c r="C6" s="92" t="s">
        <v>6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</row>
    <row r="7" spans="1:28" ht="14.4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4.45" customHeight="1" x14ac:dyDescent="0.4">
      <c r="A8" s="15"/>
      <c r="B8" s="15"/>
      <c r="C8" s="15"/>
      <c r="D8" s="15"/>
      <c r="E8" s="15"/>
      <c r="F8" s="89" t="s">
        <v>7</v>
      </c>
      <c r="G8" s="89"/>
      <c r="H8" s="89"/>
      <c r="I8" s="89"/>
      <c r="J8" s="89"/>
      <c r="K8" s="15"/>
      <c r="L8" s="89" t="s">
        <v>8</v>
      </c>
      <c r="M8" s="89"/>
      <c r="N8" s="89"/>
      <c r="O8" s="89"/>
      <c r="P8" s="89"/>
      <c r="Q8" s="89"/>
      <c r="R8" s="89"/>
      <c r="S8" s="15"/>
      <c r="T8" s="89" t="s">
        <v>9</v>
      </c>
      <c r="U8" s="89"/>
      <c r="V8" s="89"/>
      <c r="W8" s="89"/>
      <c r="X8" s="89"/>
      <c r="Y8" s="89"/>
      <c r="Z8" s="89"/>
      <c r="AA8" s="89"/>
      <c r="AB8" s="89"/>
    </row>
    <row r="9" spans="1:28" ht="14.45" customHeight="1" x14ac:dyDescent="0.4">
      <c r="A9" s="15"/>
      <c r="B9" s="15"/>
      <c r="C9" s="15"/>
      <c r="D9" s="15"/>
      <c r="E9" s="15"/>
      <c r="F9" s="16"/>
      <c r="G9" s="16"/>
      <c r="H9" s="16"/>
      <c r="I9" s="16"/>
      <c r="J9" s="16"/>
      <c r="K9" s="15"/>
      <c r="L9" s="88" t="s">
        <v>10</v>
      </c>
      <c r="M9" s="88"/>
      <c r="N9" s="88"/>
      <c r="O9" s="16"/>
      <c r="P9" s="88" t="s">
        <v>11</v>
      </c>
      <c r="Q9" s="88"/>
      <c r="R9" s="88"/>
      <c r="S9" s="15"/>
      <c r="T9" s="16"/>
      <c r="U9" s="16"/>
      <c r="V9" s="16"/>
      <c r="W9" s="16"/>
      <c r="X9" s="16"/>
      <c r="Y9" s="16"/>
      <c r="Z9" s="16"/>
      <c r="AA9" s="16"/>
      <c r="AB9" s="16"/>
    </row>
    <row r="10" spans="1:28" ht="14.45" customHeight="1" x14ac:dyDescent="0.4">
      <c r="A10" s="89" t="s">
        <v>12</v>
      </c>
      <c r="B10" s="89"/>
      <c r="C10" s="89"/>
      <c r="D10" s="15"/>
      <c r="E10" s="89" t="s">
        <v>13</v>
      </c>
      <c r="F10" s="89"/>
      <c r="G10" s="15"/>
      <c r="H10" s="2" t="s">
        <v>14</v>
      </c>
      <c r="I10" s="15"/>
      <c r="J10" s="2" t="s">
        <v>15</v>
      </c>
      <c r="K10" s="15"/>
      <c r="L10" s="3" t="s">
        <v>13</v>
      </c>
      <c r="M10" s="16"/>
      <c r="N10" s="3" t="s">
        <v>14</v>
      </c>
      <c r="O10" s="15"/>
      <c r="P10" s="3" t="s">
        <v>13</v>
      </c>
      <c r="Q10" s="16"/>
      <c r="R10" s="3" t="s">
        <v>16</v>
      </c>
      <c r="S10" s="15"/>
      <c r="T10" s="2" t="s">
        <v>13</v>
      </c>
      <c r="U10" s="15"/>
      <c r="V10" s="2" t="s">
        <v>17</v>
      </c>
      <c r="W10" s="15"/>
      <c r="X10" s="2" t="s">
        <v>14</v>
      </c>
      <c r="Y10" s="15"/>
      <c r="Z10" s="2" t="s">
        <v>15</v>
      </c>
      <c r="AA10" s="15"/>
      <c r="AB10" s="2" t="s">
        <v>18</v>
      </c>
    </row>
    <row r="11" spans="1:28" ht="21.75" customHeight="1" x14ac:dyDescent="0.4">
      <c r="A11" s="90" t="s">
        <v>19</v>
      </c>
      <c r="B11" s="90"/>
      <c r="C11" s="90"/>
      <c r="D11" s="15"/>
      <c r="E11" s="91">
        <v>50000000</v>
      </c>
      <c r="F11" s="91"/>
      <c r="G11" s="48"/>
      <c r="H11" s="47">
        <v>376967608000</v>
      </c>
      <c r="I11" s="48"/>
      <c r="J11" s="47">
        <v>373093520000</v>
      </c>
      <c r="K11" s="48"/>
      <c r="L11" s="47">
        <v>0</v>
      </c>
      <c r="M11" s="48"/>
      <c r="N11" s="47">
        <v>0</v>
      </c>
      <c r="O11" s="48"/>
      <c r="P11" s="47">
        <v>0</v>
      </c>
      <c r="Q11" s="48"/>
      <c r="R11" s="47">
        <v>0</v>
      </c>
      <c r="S11" s="48"/>
      <c r="T11" s="47">
        <v>50000000</v>
      </c>
      <c r="U11" s="48"/>
      <c r="V11" s="47">
        <v>10820</v>
      </c>
      <c r="W11" s="48"/>
      <c r="X11" s="47">
        <v>376967608000</v>
      </c>
      <c r="Y11" s="48"/>
      <c r="Z11" s="47">
        <v>536818070000</v>
      </c>
      <c r="AA11" s="15"/>
      <c r="AB11" s="19">
        <v>0.54</v>
      </c>
    </row>
    <row r="12" spans="1:28" ht="21.75" customHeight="1" x14ac:dyDescent="0.4">
      <c r="A12" s="87" t="s">
        <v>20</v>
      </c>
      <c r="B12" s="87"/>
      <c r="C12" s="87"/>
      <c r="D12" s="15"/>
      <c r="E12" s="84">
        <v>90000000</v>
      </c>
      <c r="F12" s="84"/>
      <c r="G12" s="48"/>
      <c r="H12" s="49">
        <v>553416223262</v>
      </c>
      <c r="I12" s="48"/>
      <c r="J12" s="49">
        <v>526895370000</v>
      </c>
      <c r="K12" s="48"/>
      <c r="L12" s="49">
        <v>0</v>
      </c>
      <c r="M12" s="48"/>
      <c r="N12" s="49">
        <v>0</v>
      </c>
      <c r="O12" s="48"/>
      <c r="P12" s="49">
        <v>0</v>
      </c>
      <c r="Q12" s="48"/>
      <c r="R12" s="49">
        <v>0</v>
      </c>
      <c r="S12" s="48"/>
      <c r="T12" s="49">
        <v>90000000</v>
      </c>
      <c r="U12" s="48"/>
      <c r="V12" s="49">
        <v>10190</v>
      </c>
      <c r="W12" s="48"/>
      <c r="X12" s="49">
        <v>553416223262</v>
      </c>
      <c r="Y12" s="48"/>
      <c r="Z12" s="49">
        <v>910010817000</v>
      </c>
      <c r="AA12" s="15"/>
      <c r="AB12" s="22">
        <v>0.92</v>
      </c>
    </row>
    <row r="13" spans="1:28" ht="21.75" customHeight="1" x14ac:dyDescent="0.4">
      <c r="A13" s="87" t="s">
        <v>21</v>
      </c>
      <c r="B13" s="87"/>
      <c r="C13" s="87"/>
      <c r="D13" s="15"/>
      <c r="E13" s="84">
        <v>323200000</v>
      </c>
      <c r="F13" s="84"/>
      <c r="G13" s="48"/>
      <c r="H13" s="49">
        <v>125411602889</v>
      </c>
      <c r="I13" s="48"/>
      <c r="J13" s="49">
        <v>124111543968</v>
      </c>
      <c r="K13" s="48"/>
      <c r="L13" s="49">
        <v>676800000</v>
      </c>
      <c r="M13" s="48"/>
      <c r="N13" s="49">
        <v>335385882173</v>
      </c>
      <c r="O13" s="48"/>
      <c r="P13" s="49">
        <v>0</v>
      </c>
      <c r="Q13" s="48"/>
      <c r="R13" s="49">
        <v>0</v>
      </c>
      <c r="S13" s="48"/>
      <c r="T13" s="49">
        <v>1000000000</v>
      </c>
      <c r="U13" s="48"/>
      <c r="V13" s="49">
        <v>642</v>
      </c>
      <c r="W13" s="48"/>
      <c r="X13" s="49">
        <v>460797485062</v>
      </c>
      <c r="Y13" s="48"/>
      <c r="Z13" s="49">
        <v>637037340000</v>
      </c>
      <c r="AA13" s="15"/>
      <c r="AB13" s="22">
        <v>0.64</v>
      </c>
    </row>
    <row r="14" spans="1:28" ht="21.75" customHeight="1" x14ac:dyDescent="0.4">
      <c r="A14" s="87" t="s">
        <v>22</v>
      </c>
      <c r="B14" s="87"/>
      <c r="C14" s="87"/>
      <c r="D14" s="15"/>
      <c r="E14" s="84">
        <v>1000000000</v>
      </c>
      <c r="F14" s="84"/>
      <c r="G14" s="48"/>
      <c r="H14" s="49">
        <v>1517584069421</v>
      </c>
      <c r="I14" s="48"/>
      <c r="J14" s="49">
        <v>2129411420000</v>
      </c>
      <c r="K14" s="48"/>
      <c r="L14" s="49">
        <v>800000</v>
      </c>
      <c r="M14" s="48"/>
      <c r="N14" s="49">
        <v>2083936850</v>
      </c>
      <c r="O14" s="48"/>
      <c r="P14" s="49">
        <v>0</v>
      </c>
      <c r="Q14" s="48"/>
      <c r="R14" s="49">
        <v>0</v>
      </c>
      <c r="S14" s="48"/>
      <c r="T14" s="49">
        <v>1000800000</v>
      </c>
      <c r="U14" s="48"/>
      <c r="V14" s="49">
        <v>3597</v>
      </c>
      <c r="W14" s="48"/>
      <c r="X14" s="49">
        <v>1519668006271</v>
      </c>
      <c r="Y14" s="48"/>
      <c r="Z14" s="49">
        <v>3572050546152</v>
      </c>
      <c r="AA14" s="15"/>
      <c r="AB14" s="22">
        <v>3.6</v>
      </c>
    </row>
    <row r="15" spans="1:28" ht="21.75" customHeight="1" x14ac:dyDescent="0.4">
      <c r="A15" s="87" t="s">
        <v>23</v>
      </c>
      <c r="B15" s="87"/>
      <c r="C15" s="87"/>
      <c r="D15" s="15"/>
      <c r="E15" s="84">
        <v>140000000</v>
      </c>
      <c r="F15" s="84"/>
      <c r="G15" s="48"/>
      <c r="H15" s="49">
        <v>834365735240</v>
      </c>
      <c r="I15" s="48"/>
      <c r="J15" s="49">
        <v>1309994854000</v>
      </c>
      <c r="K15" s="48"/>
      <c r="L15" s="49">
        <v>159310349</v>
      </c>
      <c r="M15" s="48"/>
      <c r="N15" s="49">
        <v>0</v>
      </c>
      <c r="O15" s="48"/>
      <c r="P15" s="49">
        <v>0</v>
      </c>
      <c r="Q15" s="48"/>
      <c r="R15" s="49">
        <v>0</v>
      </c>
      <c r="S15" s="48"/>
      <c r="T15" s="49">
        <v>299310349</v>
      </c>
      <c r="U15" s="48"/>
      <c r="V15" s="49">
        <v>7570</v>
      </c>
      <c r="W15" s="48"/>
      <c r="X15" s="49">
        <v>834365735240</v>
      </c>
      <c r="Y15" s="48"/>
      <c r="Z15" s="49">
        <v>2248264867616.8799</v>
      </c>
      <c r="AA15" s="15"/>
      <c r="AB15" s="22">
        <v>2.27</v>
      </c>
    </row>
    <row r="16" spans="1:28" ht="21.75" customHeight="1" x14ac:dyDescent="0.4">
      <c r="A16" s="87" t="s">
        <v>24</v>
      </c>
      <c r="B16" s="87"/>
      <c r="C16" s="87"/>
      <c r="D16" s="15"/>
      <c r="E16" s="84">
        <v>236000000</v>
      </c>
      <c r="F16" s="84"/>
      <c r="G16" s="48"/>
      <c r="H16" s="49">
        <v>456740871052</v>
      </c>
      <c r="I16" s="48"/>
      <c r="J16" s="49">
        <v>474674184440</v>
      </c>
      <c r="K16" s="48"/>
      <c r="L16" s="49">
        <v>39809228</v>
      </c>
      <c r="M16" s="48"/>
      <c r="N16" s="49">
        <v>0</v>
      </c>
      <c r="O16" s="48"/>
      <c r="P16" s="49">
        <v>0</v>
      </c>
      <c r="Q16" s="48"/>
      <c r="R16" s="49">
        <v>0</v>
      </c>
      <c r="S16" s="48"/>
      <c r="T16" s="49">
        <v>275809228</v>
      </c>
      <c r="U16" s="48"/>
      <c r="V16" s="49">
        <v>2140</v>
      </c>
      <c r="W16" s="48"/>
      <c r="X16" s="49">
        <v>456740871052</v>
      </c>
      <c r="Y16" s="48"/>
      <c r="Z16" s="49">
        <v>585669256508.578</v>
      </c>
      <c r="AA16" s="15"/>
      <c r="AB16" s="22">
        <v>0.59</v>
      </c>
    </row>
    <row r="17" spans="1:28" ht="21.75" customHeight="1" x14ac:dyDescent="0.4">
      <c r="A17" s="87" t="s">
        <v>25</v>
      </c>
      <c r="B17" s="87"/>
      <c r="C17" s="87"/>
      <c r="D17" s="15"/>
      <c r="E17" s="84">
        <v>50000000</v>
      </c>
      <c r="F17" s="84"/>
      <c r="G17" s="48"/>
      <c r="H17" s="49">
        <v>193821330100</v>
      </c>
      <c r="I17" s="48"/>
      <c r="J17" s="49">
        <v>136635579000</v>
      </c>
      <c r="K17" s="48"/>
      <c r="L17" s="49">
        <v>0</v>
      </c>
      <c r="M17" s="48"/>
      <c r="N17" s="49">
        <v>0</v>
      </c>
      <c r="O17" s="48"/>
      <c r="P17" s="49">
        <v>0</v>
      </c>
      <c r="Q17" s="48"/>
      <c r="R17" s="49">
        <v>0</v>
      </c>
      <c r="S17" s="48"/>
      <c r="T17" s="49">
        <v>50000000</v>
      </c>
      <c r="U17" s="48"/>
      <c r="V17" s="49">
        <v>3339</v>
      </c>
      <c r="W17" s="48"/>
      <c r="X17" s="49">
        <v>193821330100</v>
      </c>
      <c r="Y17" s="48"/>
      <c r="Z17" s="49">
        <v>165659476500</v>
      </c>
      <c r="AA17" s="15"/>
      <c r="AB17" s="22">
        <v>0.17</v>
      </c>
    </row>
    <row r="18" spans="1:28" ht="21.75" customHeight="1" x14ac:dyDescent="0.4">
      <c r="A18" s="87" t="s">
        <v>26</v>
      </c>
      <c r="B18" s="87"/>
      <c r="C18" s="87"/>
      <c r="D18" s="15"/>
      <c r="E18" s="84">
        <v>10500000</v>
      </c>
      <c r="F18" s="84"/>
      <c r="G18" s="48"/>
      <c r="H18" s="49">
        <v>277593200895</v>
      </c>
      <c r="I18" s="48"/>
      <c r="J18" s="49">
        <v>254636327400</v>
      </c>
      <c r="K18" s="48"/>
      <c r="L18" s="49">
        <v>14500000</v>
      </c>
      <c r="M18" s="48"/>
      <c r="N18" s="49">
        <v>588983359661</v>
      </c>
      <c r="O18" s="48"/>
      <c r="P18" s="49">
        <v>0</v>
      </c>
      <c r="Q18" s="48"/>
      <c r="R18" s="49">
        <v>0</v>
      </c>
      <c r="S18" s="48"/>
      <c r="T18" s="49">
        <v>25000000</v>
      </c>
      <c r="U18" s="48"/>
      <c r="V18" s="49">
        <v>43550</v>
      </c>
      <c r="W18" s="48"/>
      <c r="X18" s="49">
        <v>866576560556</v>
      </c>
      <c r="Y18" s="48"/>
      <c r="Z18" s="49">
        <v>1080333962500</v>
      </c>
      <c r="AA18" s="15"/>
      <c r="AB18" s="22">
        <v>1.0900000000000001</v>
      </c>
    </row>
    <row r="19" spans="1:28" ht="21.75" customHeight="1" x14ac:dyDescent="0.4">
      <c r="A19" s="87" t="s">
        <v>27</v>
      </c>
      <c r="B19" s="87"/>
      <c r="C19" s="87"/>
      <c r="D19" s="15"/>
      <c r="E19" s="84">
        <v>811557931</v>
      </c>
      <c r="F19" s="84"/>
      <c r="G19" s="48"/>
      <c r="H19" s="49">
        <v>433810152696</v>
      </c>
      <c r="I19" s="48"/>
      <c r="J19" s="49">
        <v>804479303605.177</v>
      </c>
      <c r="K19" s="48"/>
      <c r="L19" s="49">
        <v>0</v>
      </c>
      <c r="M19" s="48"/>
      <c r="N19" s="49">
        <v>0</v>
      </c>
      <c r="O19" s="48"/>
      <c r="P19" s="49">
        <v>0</v>
      </c>
      <c r="Q19" s="48"/>
      <c r="R19" s="49">
        <v>0</v>
      </c>
      <c r="S19" s="48"/>
      <c r="T19" s="49">
        <v>811557931</v>
      </c>
      <c r="U19" s="48"/>
      <c r="V19" s="49">
        <v>1527</v>
      </c>
      <c r="W19" s="48"/>
      <c r="X19" s="49">
        <v>433810152696</v>
      </c>
      <c r="Y19" s="48"/>
      <c r="Z19" s="49">
        <v>1229669566171.28</v>
      </c>
      <c r="AA19" s="15"/>
      <c r="AB19" s="22">
        <v>1.24</v>
      </c>
    </row>
    <row r="20" spans="1:28" ht="21.75" customHeight="1" x14ac:dyDescent="0.4">
      <c r="A20" s="87" t="s">
        <v>28</v>
      </c>
      <c r="B20" s="87"/>
      <c r="C20" s="87"/>
      <c r="D20" s="15"/>
      <c r="E20" s="84">
        <v>300000000</v>
      </c>
      <c r="F20" s="84"/>
      <c r="G20" s="48"/>
      <c r="H20" s="49">
        <v>1222486332855</v>
      </c>
      <c r="I20" s="48"/>
      <c r="J20" s="49">
        <v>1541987580000</v>
      </c>
      <c r="K20" s="48"/>
      <c r="L20" s="49">
        <v>0</v>
      </c>
      <c r="M20" s="48"/>
      <c r="N20" s="49">
        <v>0</v>
      </c>
      <c r="O20" s="48"/>
      <c r="P20" s="49">
        <v>0</v>
      </c>
      <c r="Q20" s="48"/>
      <c r="R20" s="49">
        <v>0</v>
      </c>
      <c r="S20" s="48"/>
      <c r="T20" s="49">
        <v>300000000</v>
      </c>
      <c r="U20" s="48"/>
      <c r="V20" s="49">
        <v>9160</v>
      </c>
      <c r="W20" s="48"/>
      <c r="X20" s="49">
        <v>1222486332855</v>
      </c>
      <c r="Y20" s="48"/>
      <c r="Z20" s="49">
        <v>2726757960000</v>
      </c>
      <c r="AA20" s="15"/>
      <c r="AB20" s="22">
        <v>2.75</v>
      </c>
    </row>
    <row r="21" spans="1:28" ht="21.75" customHeight="1" x14ac:dyDescent="0.4">
      <c r="A21" s="87" t="s">
        <v>29</v>
      </c>
      <c r="B21" s="87"/>
      <c r="C21" s="87"/>
      <c r="D21" s="15"/>
      <c r="E21" s="84">
        <v>238262278</v>
      </c>
      <c r="F21" s="84"/>
      <c r="G21" s="48"/>
      <c r="H21" s="49">
        <v>589458552502</v>
      </c>
      <c r="I21" s="48"/>
      <c r="J21" s="49">
        <v>731012218747.55701</v>
      </c>
      <c r="K21" s="48"/>
      <c r="L21" s="49">
        <v>1179128441</v>
      </c>
      <c r="M21" s="48"/>
      <c r="N21" s="49">
        <v>5681151356443</v>
      </c>
      <c r="O21" s="48"/>
      <c r="P21" s="49">
        <v>-129990719</v>
      </c>
      <c r="Q21" s="48"/>
      <c r="R21" s="49">
        <v>573394358839</v>
      </c>
      <c r="S21" s="48"/>
      <c r="T21" s="49">
        <v>1287400000</v>
      </c>
      <c r="U21" s="48"/>
      <c r="V21" s="49">
        <v>5180</v>
      </c>
      <c r="W21" s="48"/>
      <c r="X21" s="49">
        <v>5887893814896</v>
      </c>
      <c r="Y21" s="48"/>
      <c r="Z21" s="49">
        <v>6617182701640</v>
      </c>
      <c r="AA21" s="15"/>
      <c r="AB21" s="22">
        <v>6.67</v>
      </c>
    </row>
    <row r="22" spans="1:28" ht="21.75" customHeight="1" x14ac:dyDescent="0.4">
      <c r="A22" s="87" t="s">
        <v>30</v>
      </c>
      <c r="B22" s="87"/>
      <c r="C22" s="87"/>
      <c r="D22" s="15"/>
      <c r="E22" s="84">
        <v>12700000</v>
      </c>
      <c r="F22" s="84"/>
      <c r="G22" s="48"/>
      <c r="H22" s="49">
        <v>260684486784</v>
      </c>
      <c r="I22" s="48"/>
      <c r="J22" s="49">
        <v>338989200100</v>
      </c>
      <c r="K22" s="48"/>
      <c r="L22" s="49">
        <v>0</v>
      </c>
      <c r="M22" s="48"/>
      <c r="N22" s="49">
        <v>0</v>
      </c>
      <c r="O22" s="48"/>
      <c r="P22" s="49">
        <v>0</v>
      </c>
      <c r="Q22" s="48"/>
      <c r="R22" s="49">
        <v>0</v>
      </c>
      <c r="S22" s="48"/>
      <c r="T22" s="49">
        <v>12700000</v>
      </c>
      <c r="U22" s="48"/>
      <c r="V22" s="49">
        <v>46500</v>
      </c>
      <c r="W22" s="48"/>
      <c r="X22" s="49">
        <v>260684486784</v>
      </c>
      <c r="Y22" s="48"/>
      <c r="Z22" s="49">
        <v>585985048500</v>
      </c>
      <c r="AA22" s="15"/>
      <c r="AB22" s="22">
        <v>0.59</v>
      </c>
    </row>
    <row r="23" spans="1:28" ht="21.75" customHeight="1" x14ac:dyDescent="0.4">
      <c r="A23" s="87" t="s">
        <v>31</v>
      </c>
      <c r="B23" s="87"/>
      <c r="C23" s="87"/>
      <c r="D23" s="15"/>
      <c r="E23" s="84">
        <v>10000000</v>
      </c>
      <c r="F23" s="84"/>
      <c r="G23" s="48"/>
      <c r="H23" s="49">
        <v>502512597943</v>
      </c>
      <c r="I23" s="48"/>
      <c r="J23" s="49">
        <v>418341032000</v>
      </c>
      <c r="K23" s="48"/>
      <c r="L23" s="49">
        <v>0</v>
      </c>
      <c r="M23" s="48"/>
      <c r="N23" s="49">
        <v>0</v>
      </c>
      <c r="O23" s="48"/>
      <c r="P23" s="49">
        <v>-200000</v>
      </c>
      <c r="Q23" s="48"/>
      <c r="R23" s="49">
        <v>13437320354</v>
      </c>
      <c r="S23" s="48"/>
      <c r="T23" s="49">
        <v>9800000</v>
      </c>
      <c r="U23" s="48"/>
      <c r="V23" s="49">
        <v>66680</v>
      </c>
      <c r="W23" s="48"/>
      <c r="X23" s="49">
        <v>492462345984</v>
      </c>
      <c r="Y23" s="48"/>
      <c r="Z23" s="49">
        <v>648412723280</v>
      </c>
      <c r="AA23" s="15"/>
      <c r="AB23" s="22">
        <v>0.65</v>
      </c>
    </row>
    <row r="24" spans="1:28" ht="21.75" customHeight="1" x14ac:dyDescent="0.4">
      <c r="A24" s="87" t="s">
        <v>32</v>
      </c>
      <c r="B24" s="87"/>
      <c r="C24" s="87"/>
      <c r="D24" s="15"/>
      <c r="E24" s="84">
        <v>97321991</v>
      </c>
      <c r="F24" s="84"/>
      <c r="G24" s="48"/>
      <c r="H24" s="49">
        <v>518018965596</v>
      </c>
      <c r="I24" s="48"/>
      <c r="J24" s="49">
        <v>1006796981014.97</v>
      </c>
      <c r="K24" s="48"/>
      <c r="L24" s="49">
        <v>0</v>
      </c>
      <c r="M24" s="48"/>
      <c r="N24" s="49">
        <v>0</v>
      </c>
      <c r="O24" s="48"/>
      <c r="P24" s="49">
        <v>-97321991</v>
      </c>
      <c r="Q24" s="48"/>
      <c r="R24" s="49">
        <v>1318184982517</v>
      </c>
      <c r="S24" s="48"/>
      <c r="T24" s="49">
        <v>0</v>
      </c>
      <c r="U24" s="48"/>
      <c r="V24" s="49">
        <v>0</v>
      </c>
      <c r="W24" s="48"/>
      <c r="X24" s="49">
        <v>0</v>
      </c>
      <c r="Y24" s="48"/>
      <c r="Z24" s="49">
        <v>0</v>
      </c>
      <c r="AA24" s="15"/>
      <c r="AB24" s="22">
        <v>0</v>
      </c>
    </row>
    <row r="25" spans="1:28" ht="21.75" customHeight="1" x14ac:dyDescent="0.4">
      <c r="A25" s="87" t="s">
        <v>33</v>
      </c>
      <c r="B25" s="87"/>
      <c r="C25" s="87"/>
      <c r="D25" s="15"/>
      <c r="E25" s="84">
        <v>3000000</v>
      </c>
      <c r="F25" s="84"/>
      <c r="G25" s="48"/>
      <c r="H25" s="49">
        <v>809683207752</v>
      </c>
      <c r="I25" s="48"/>
      <c r="J25" s="49">
        <v>385127770560</v>
      </c>
      <c r="K25" s="48"/>
      <c r="L25" s="49">
        <v>0</v>
      </c>
      <c r="M25" s="48"/>
      <c r="N25" s="49">
        <v>0</v>
      </c>
      <c r="O25" s="48"/>
      <c r="P25" s="49">
        <v>-460435</v>
      </c>
      <c r="Q25" s="48"/>
      <c r="R25" s="49">
        <v>69882342698</v>
      </c>
      <c r="S25" s="48"/>
      <c r="T25" s="49">
        <v>2539565</v>
      </c>
      <c r="U25" s="48"/>
      <c r="V25" s="49">
        <v>152330</v>
      </c>
      <c r="W25" s="48"/>
      <c r="X25" s="49">
        <v>685414378513</v>
      </c>
      <c r="Y25" s="48"/>
      <c r="Z25" s="49">
        <v>383861570981.242</v>
      </c>
      <c r="AA25" s="15"/>
      <c r="AB25" s="22">
        <v>0.39</v>
      </c>
    </row>
    <row r="26" spans="1:28" ht="21.75" customHeight="1" x14ac:dyDescent="0.4">
      <c r="A26" s="87" t="s">
        <v>34</v>
      </c>
      <c r="B26" s="87"/>
      <c r="C26" s="87"/>
      <c r="D26" s="15"/>
      <c r="E26" s="84">
        <v>10000000</v>
      </c>
      <c r="F26" s="84"/>
      <c r="G26" s="48"/>
      <c r="H26" s="49">
        <v>461941645938</v>
      </c>
      <c r="I26" s="48"/>
      <c r="J26" s="49">
        <v>482084456800</v>
      </c>
      <c r="K26" s="48"/>
      <c r="L26" s="49">
        <v>15000000</v>
      </c>
      <c r="M26" s="48"/>
      <c r="N26" s="49">
        <v>1193050649028</v>
      </c>
      <c r="O26" s="48"/>
      <c r="P26" s="49">
        <v>0</v>
      </c>
      <c r="Q26" s="48"/>
      <c r="R26" s="49">
        <v>0</v>
      </c>
      <c r="S26" s="48"/>
      <c r="T26" s="49">
        <v>25000000</v>
      </c>
      <c r="U26" s="48"/>
      <c r="V26" s="49">
        <v>68850</v>
      </c>
      <c r="W26" s="48"/>
      <c r="X26" s="49">
        <v>1654992294966</v>
      </c>
      <c r="Y26" s="48"/>
      <c r="Z26" s="49">
        <v>1707944737500</v>
      </c>
      <c r="AA26" s="15"/>
      <c r="AB26" s="22">
        <v>1.72</v>
      </c>
    </row>
    <row r="27" spans="1:28" ht="21.75" customHeight="1" x14ac:dyDescent="0.4">
      <c r="A27" s="87" t="s">
        <v>35</v>
      </c>
      <c r="B27" s="87"/>
      <c r="C27" s="87"/>
      <c r="D27" s="15"/>
      <c r="E27" s="84">
        <v>73100000</v>
      </c>
      <c r="F27" s="84"/>
      <c r="G27" s="48"/>
      <c r="H27" s="49">
        <v>603331587936</v>
      </c>
      <c r="I27" s="48"/>
      <c r="J27" s="49">
        <v>760891489130</v>
      </c>
      <c r="K27" s="48"/>
      <c r="L27" s="49">
        <v>0</v>
      </c>
      <c r="M27" s="48"/>
      <c r="N27" s="49">
        <v>0</v>
      </c>
      <c r="O27" s="48"/>
      <c r="P27" s="49">
        <v>-15313063</v>
      </c>
      <c r="Q27" s="48"/>
      <c r="R27" s="49">
        <v>260185560810</v>
      </c>
      <c r="S27" s="48"/>
      <c r="T27" s="49">
        <v>57786937</v>
      </c>
      <c r="U27" s="48"/>
      <c r="V27" s="49">
        <v>16260</v>
      </c>
      <c r="W27" s="48"/>
      <c r="X27" s="49">
        <v>476945067905</v>
      </c>
      <c r="Y27" s="48"/>
      <c r="Z27" s="49">
        <v>932352367065.85706</v>
      </c>
      <c r="AA27" s="15"/>
      <c r="AB27" s="22">
        <v>0.94</v>
      </c>
    </row>
    <row r="28" spans="1:28" ht="21.75" customHeight="1" x14ac:dyDescent="0.4">
      <c r="A28" s="87" t="s">
        <v>36</v>
      </c>
      <c r="B28" s="87"/>
      <c r="C28" s="87"/>
      <c r="D28" s="15"/>
      <c r="E28" s="84">
        <v>17200000</v>
      </c>
      <c r="F28" s="84"/>
      <c r="G28" s="48"/>
      <c r="H28" s="49">
        <v>123624957418</v>
      </c>
      <c r="I28" s="48"/>
      <c r="J28" s="49">
        <v>134829647600</v>
      </c>
      <c r="K28" s="48"/>
      <c r="L28" s="49">
        <v>0</v>
      </c>
      <c r="M28" s="48"/>
      <c r="N28" s="49">
        <v>0</v>
      </c>
      <c r="O28" s="48"/>
      <c r="P28" s="49">
        <v>-17200000</v>
      </c>
      <c r="Q28" s="48"/>
      <c r="R28" s="49">
        <v>257224536668</v>
      </c>
      <c r="S28" s="48"/>
      <c r="T28" s="49">
        <v>0</v>
      </c>
      <c r="U28" s="48"/>
      <c r="V28" s="49">
        <v>0</v>
      </c>
      <c r="W28" s="48"/>
      <c r="X28" s="49">
        <v>0</v>
      </c>
      <c r="Y28" s="48"/>
      <c r="Z28" s="49">
        <v>0</v>
      </c>
      <c r="AA28" s="15"/>
      <c r="AB28" s="22">
        <v>0</v>
      </c>
    </row>
    <row r="29" spans="1:28" ht="21.75" customHeight="1" x14ac:dyDescent="0.4">
      <c r="A29" s="87" t="s">
        <v>37</v>
      </c>
      <c r="B29" s="87"/>
      <c r="C29" s="87"/>
      <c r="D29" s="15"/>
      <c r="E29" s="84">
        <v>129424705</v>
      </c>
      <c r="F29" s="84"/>
      <c r="G29" s="48"/>
      <c r="H29" s="49">
        <v>885726840541</v>
      </c>
      <c r="I29" s="48"/>
      <c r="J29" s="49">
        <v>790964968254.92603</v>
      </c>
      <c r="K29" s="48"/>
      <c r="L29" s="49">
        <v>0</v>
      </c>
      <c r="M29" s="48"/>
      <c r="N29" s="49">
        <v>0</v>
      </c>
      <c r="O29" s="48"/>
      <c r="P29" s="49">
        <v>-129424705</v>
      </c>
      <c r="Q29" s="48"/>
      <c r="R29" s="49">
        <v>805852861146</v>
      </c>
      <c r="S29" s="48"/>
      <c r="T29" s="49">
        <v>0</v>
      </c>
      <c r="U29" s="48"/>
      <c r="V29" s="49">
        <v>0</v>
      </c>
      <c r="W29" s="48"/>
      <c r="X29" s="49">
        <v>0</v>
      </c>
      <c r="Y29" s="48"/>
      <c r="Z29" s="49">
        <v>0</v>
      </c>
      <c r="AA29" s="15"/>
      <c r="AB29" s="22">
        <v>0</v>
      </c>
    </row>
    <row r="30" spans="1:28" ht="21.75" customHeight="1" x14ac:dyDescent="0.4">
      <c r="A30" s="87" t="s">
        <v>38</v>
      </c>
      <c r="B30" s="87"/>
      <c r="C30" s="87"/>
      <c r="D30" s="15"/>
      <c r="E30" s="84">
        <v>14900000</v>
      </c>
      <c r="F30" s="84"/>
      <c r="G30" s="48"/>
      <c r="H30" s="49">
        <v>202459216775</v>
      </c>
      <c r="I30" s="48"/>
      <c r="J30" s="49">
        <v>156127730880</v>
      </c>
      <c r="K30" s="48"/>
      <c r="L30" s="49">
        <v>100000</v>
      </c>
      <c r="M30" s="48"/>
      <c r="N30" s="49">
        <v>1374624915</v>
      </c>
      <c r="O30" s="48"/>
      <c r="P30" s="49">
        <v>0</v>
      </c>
      <c r="Q30" s="48"/>
      <c r="R30" s="49">
        <v>0</v>
      </c>
      <c r="S30" s="48"/>
      <c r="T30" s="49">
        <v>15000000</v>
      </c>
      <c r="U30" s="48"/>
      <c r="V30" s="49">
        <v>17230</v>
      </c>
      <c r="W30" s="48"/>
      <c r="X30" s="49">
        <v>203833841690</v>
      </c>
      <c r="Y30" s="48"/>
      <c r="Z30" s="49">
        <v>256452181500</v>
      </c>
      <c r="AA30" s="15"/>
      <c r="AB30" s="22">
        <v>0.26</v>
      </c>
    </row>
    <row r="31" spans="1:28" ht="21.75" customHeight="1" x14ac:dyDescent="0.4">
      <c r="A31" s="87" t="s">
        <v>39</v>
      </c>
      <c r="B31" s="87"/>
      <c r="C31" s="87"/>
      <c r="D31" s="15"/>
      <c r="E31" s="84">
        <v>213087640</v>
      </c>
      <c r="F31" s="84"/>
      <c r="G31" s="48"/>
      <c r="H31" s="49">
        <v>405724151220</v>
      </c>
      <c r="I31" s="48"/>
      <c r="J31" s="49">
        <v>382495814829.92499</v>
      </c>
      <c r="K31" s="48"/>
      <c r="L31" s="49">
        <v>0</v>
      </c>
      <c r="M31" s="48"/>
      <c r="N31" s="49">
        <v>0</v>
      </c>
      <c r="O31" s="48"/>
      <c r="P31" s="49">
        <v>-175600000</v>
      </c>
      <c r="Q31" s="48"/>
      <c r="R31" s="49">
        <v>356041342320</v>
      </c>
      <c r="S31" s="48"/>
      <c r="T31" s="49">
        <v>37487640</v>
      </c>
      <c r="U31" s="48"/>
      <c r="V31" s="49">
        <v>2227</v>
      </c>
      <c r="W31" s="48"/>
      <c r="X31" s="49">
        <v>71377396280</v>
      </c>
      <c r="Y31" s="48"/>
      <c r="Z31" s="49">
        <v>82839635428.815598</v>
      </c>
      <c r="AA31" s="15"/>
      <c r="AB31" s="22">
        <v>0.08</v>
      </c>
    </row>
    <row r="32" spans="1:28" ht="21.75" customHeight="1" x14ac:dyDescent="0.4">
      <c r="A32" s="87" t="s">
        <v>40</v>
      </c>
      <c r="B32" s="87"/>
      <c r="C32" s="87"/>
      <c r="D32" s="15"/>
      <c r="E32" s="84">
        <v>40000000</v>
      </c>
      <c r="F32" s="84"/>
      <c r="G32" s="48"/>
      <c r="H32" s="49">
        <v>197593111250</v>
      </c>
      <c r="I32" s="48"/>
      <c r="J32" s="49">
        <v>171702400800</v>
      </c>
      <c r="K32" s="48"/>
      <c r="L32" s="49">
        <v>0</v>
      </c>
      <c r="M32" s="48"/>
      <c r="N32" s="49">
        <v>0</v>
      </c>
      <c r="O32" s="48"/>
      <c r="P32" s="49">
        <v>0</v>
      </c>
      <c r="Q32" s="48"/>
      <c r="R32" s="49">
        <v>0</v>
      </c>
      <c r="S32" s="48"/>
      <c r="T32" s="49">
        <v>40000000</v>
      </c>
      <c r="U32" s="48"/>
      <c r="V32" s="49">
        <v>6890</v>
      </c>
      <c r="W32" s="48"/>
      <c r="X32" s="49">
        <v>197593111250</v>
      </c>
      <c r="Y32" s="48"/>
      <c r="Z32" s="49">
        <v>273469612000</v>
      </c>
      <c r="AA32" s="15"/>
      <c r="AB32" s="22">
        <v>0.28000000000000003</v>
      </c>
    </row>
    <row r="33" spans="1:28" ht="21.75" customHeight="1" x14ac:dyDescent="0.4">
      <c r="A33" s="87" t="s">
        <v>41</v>
      </c>
      <c r="B33" s="87"/>
      <c r="C33" s="87"/>
      <c r="D33" s="15"/>
      <c r="E33" s="84">
        <v>42000000</v>
      </c>
      <c r="F33" s="84"/>
      <c r="G33" s="48"/>
      <c r="H33" s="49">
        <v>200370960972</v>
      </c>
      <c r="I33" s="48"/>
      <c r="J33" s="49">
        <v>175494856740</v>
      </c>
      <c r="K33" s="48"/>
      <c r="L33" s="49">
        <v>0</v>
      </c>
      <c r="M33" s="48"/>
      <c r="N33" s="49">
        <v>0</v>
      </c>
      <c r="O33" s="48"/>
      <c r="P33" s="49">
        <v>0</v>
      </c>
      <c r="Q33" s="48"/>
      <c r="R33" s="49">
        <v>0</v>
      </c>
      <c r="S33" s="48"/>
      <c r="T33" s="49">
        <v>42000000</v>
      </c>
      <c r="U33" s="48"/>
      <c r="V33" s="49">
        <v>5100</v>
      </c>
      <c r="W33" s="48"/>
      <c r="X33" s="49">
        <v>200370960972</v>
      </c>
      <c r="Y33" s="48"/>
      <c r="Z33" s="49">
        <v>212544234000</v>
      </c>
      <c r="AA33" s="15"/>
      <c r="AB33" s="22">
        <v>0.21</v>
      </c>
    </row>
    <row r="34" spans="1:28" ht="21.75" customHeight="1" x14ac:dyDescent="0.4">
      <c r="A34" s="87" t="s">
        <v>42</v>
      </c>
      <c r="B34" s="87"/>
      <c r="C34" s="87"/>
      <c r="D34" s="15"/>
      <c r="E34" s="84">
        <v>51000000</v>
      </c>
      <c r="F34" s="84"/>
      <c r="G34" s="48"/>
      <c r="H34" s="49">
        <v>369265420253</v>
      </c>
      <c r="I34" s="48"/>
      <c r="J34" s="49">
        <v>279343850400</v>
      </c>
      <c r="K34" s="48"/>
      <c r="L34" s="49">
        <v>0</v>
      </c>
      <c r="M34" s="48"/>
      <c r="N34" s="49">
        <v>0</v>
      </c>
      <c r="O34" s="48"/>
      <c r="P34" s="49">
        <v>0</v>
      </c>
      <c r="Q34" s="48"/>
      <c r="R34" s="49">
        <v>0</v>
      </c>
      <c r="S34" s="48"/>
      <c r="T34" s="49">
        <v>51000000</v>
      </c>
      <c r="U34" s="48"/>
      <c r="V34" s="49">
        <v>6780</v>
      </c>
      <c r="W34" s="48"/>
      <c r="X34" s="49">
        <v>369265420253</v>
      </c>
      <c r="Y34" s="48"/>
      <c r="Z34" s="49">
        <v>343107120600</v>
      </c>
      <c r="AA34" s="15"/>
      <c r="AB34" s="22">
        <v>0.35</v>
      </c>
    </row>
    <row r="35" spans="1:28" ht="21.75" customHeight="1" x14ac:dyDescent="0.4">
      <c r="A35" s="87" t="s">
        <v>43</v>
      </c>
      <c r="B35" s="87"/>
      <c r="C35" s="87"/>
      <c r="D35" s="15"/>
      <c r="E35" s="84">
        <v>11838201</v>
      </c>
      <c r="F35" s="84"/>
      <c r="G35" s="48"/>
      <c r="H35" s="49">
        <v>10689895503</v>
      </c>
      <c r="I35" s="48"/>
      <c r="J35" s="49">
        <v>9503073590.3724308</v>
      </c>
      <c r="K35" s="48"/>
      <c r="L35" s="49">
        <v>1</v>
      </c>
      <c r="M35" s="48"/>
      <c r="N35" s="49">
        <v>1</v>
      </c>
      <c r="O35" s="48"/>
      <c r="P35" s="49">
        <v>-11838202</v>
      </c>
      <c r="Q35" s="48"/>
      <c r="R35" s="49">
        <v>13940158195</v>
      </c>
      <c r="S35" s="48"/>
      <c r="T35" s="49">
        <v>0</v>
      </c>
      <c r="U35" s="48"/>
      <c r="V35" s="49">
        <v>0</v>
      </c>
      <c r="W35" s="48"/>
      <c r="X35" s="49">
        <v>0</v>
      </c>
      <c r="Y35" s="48"/>
      <c r="Z35" s="49">
        <v>0</v>
      </c>
      <c r="AA35" s="15"/>
      <c r="AB35" s="22">
        <v>0</v>
      </c>
    </row>
    <row r="36" spans="1:28" ht="21.75" customHeight="1" x14ac:dyDescent="0.4">
      <c r="A36" s="87" t="s">
        <v>44</v>
      </c>
      <c r="B36" s="87"/>
      <c r="C36" s="87"/>
      <c r="D36" s="15"/>
      <c r="E36" s="84">
        <v>17777778</v>
      </c>
      <c r="F36" s="84"/>
      <c r="G36" s="48"/>
      <c r="H36" s="49">
        <v>158364446424</v>
      </c>
      <c r="I36" s="48"/>
      <c r="J36" s="49">
        <v>158763201984.54001</v>
      </c>
      <c r="K36" s="48"/>
      <c r="L36" s="49">
        <v>0</v>
      </c>
      <c r="M36" s="48"/>
      <c r="N36" s="49">
        <v>0</v>
      </c>
      <c r="O36" s="48"/>
      <c r="P36" s="49">
        <v>-17777778</v>
      </c>
      <c r="Q36" s="48"/>
      <c r="R36" s="49">
        <v>161190262604</v>
      </c>
      <c r="S36" s="48"/>
      <c r="T36" s="49">
        <v>0</v>
      </c>
      <c r="U36" s="48"/>
      <c r="V36" s="49">
        <v>0</v>
      </c>
      <c r="W36" s="48"/>
      <c r="X36" s="49">
        <v>0</v>
      </c>
      <c r="Y36" s="48"/>
      <c r="Z36" s="49">
        <v>0</v>
      </c>
      <c r="AA36" s="15"/>
      <c r="AB36" s="22">
        <v>0</v>
      </c>
    </row>
    <row r="37" spans="1:28" ht="21.75" customHeight="1" x14ac:dyDescent="0.4">
      <c r="A37" s="87" t="s">
        <v>45</v>
      </c>
      <c r="B37" s="87"/>
      <c r="C37" s="87"/>
      <c r="D37" s="15"/>
      <c r="E37" s="84">
        <v>100000000</v>
      </c>
      <c r="F37" s="84"/>
      <c r="G37" s="48"/>
      <c r="H37" s="49">
        <v>463216404594</v>
      </c>
      <c r="I37" s="48"/>
      <c r="J37" s="49">
        <v>514988130000</v>
      </c>
      <c r="K37" s="48"/>
      <c r="L37" s="49">
        <v>0</v>
      </c>
      <c r="M37" s="48"/>
      <c r="N37" s="49">
        <v>0</v>
      </c>
      <c r="O37" s="48"/>
      <c r="P37" s="49">
        <v>-100000000</v>
      </c>
      <c r="Q37" s="48"/>
      <c r="R37" s="49">
        <v>0</v>
      </c>
      <c r="S37" s="48"/>
      <c r="T37" s="49">
        <v>0</v>
      </c>
      <c r="U37" s="48"/>
      <c r="V37" s="49">
        <v>0</v>
      </c>
      <c r="W37" s="48"/>
      <c r="X37" s="49">
        <v>0</v>
      </c>
      <c r="Y37" s="48"/>
      <c r="Z37" s="49">
        <v>0</v>
      </c>
      <c r="AA37" s="15"/>
      <c r="AB37" s="22">
        <v>0</v>
      </c>
    </row>
    <row r="38" spans="1:28" ht="21.75" customHeight="1" x14ac:dyDescent="0.4">
      <c r="A38" s="87" t="s">
        <v>46</v>
      </c>
      <c r="B38" s="87"/>
      <c r="C38" s="87"/>
      <c r="D38" s="15"/>
      <c r="E38" s="84">
        <v>34000000</v>
      </c>
      <c r="F38" s="84"/>
      <c r="G38" s="48"/>
      <c r="H38" s="49">
        <v>630670448269</v>
      </c>
      <c r="I38" s="48"/>
      <c r="J38" s="49">
        <v>756387575600</v>
      </c>
      <c r="K38" s="48"/>
      <c r="L38" s="49">
        <v>0</v>
      </c>
      <c r="M38" s="48"/>
      <c r="N38" s="49">
        <v>0</v>
      </c>
      <c r="O38" s="48"/>
      <c r="P38" s="49">
        <v>0</v>
      </c>
      <c r="Q38" s="48"/>
      <c r="R38" s="49">
        <v>0</v>
      </c>
      <c r="S38" s="48"/>
      <c r="T38" s="49">
        <v>34000000</v>
      </c>
      <c r="U38" s="48"/>
      <c r="V38" s="49">
        <v>39190</v>
      </c>
      <c r="W38" s="48"/>
      <c r="X38" s="49">
        <v>630670448269</v>
      </c>
      <c r="Y38" s="48"/>
      <c r="Z38" s="49">
        <v>1322160084200</v>
      </c>
      <c r="AA38" s="15"/>
      <c r="AB38" s="22">
        <v>1.33</v>
      </c>
    </row>
    <row r="39" spans="1:28" ht="21.75" customHeight="1" x14ac:dyDescent="0.4">
      <c r="A39" s="87" t="s">
        <v>47</v>
      </c>
      <c r="B39" s="87"/>
      <c r="C39" s="87"/>
      <c r="D39" s="15"/>
      <c r="E39" s="84">
        <v>150000000</v>
      </c>
      <c r="F39" s="84"/>
      <c r="G39" s="48"/>
      <c r="H39" s="49">
        <v>209416461684</v>
      </c>
      <c r="I39" s="48"/>
      <c r="J39" s="49">
        <v>232191180000</v>
      </c>
      <c r="K39" s="48"/>
      <c r="L39" s="49">
        <v>0</v>
      </c>
      <c r="M39" s="48"/>
      <c r="N39" s="49">
        <v>0</v>
      </c>
      <c r="O39" s="48"/>
      <c r="P39" s="49">
        <v>0</v>
      </c>
      <c r="Q39" s="48"/>
      <c r="R39" s="49">
        <v>0</v>
      </c>
      <c r="S39" s="48"/>
      <c r="T39" s="49">
        <v>150000000</v>
      </c>
      <c r="U39" s="48"/>
      <c r="V39" s="49">
        <v>1920</v>
      </c>
      <c r="W39" s="48"/>
      <c r="X39" s="49">
        <v>209416461684</v>
      </c>
      <c r="Y39" s="48"/>
      <c r="Z39" s="49">
        <v>285773760000</v>
      </c>
      <c r="AA39" s="15"/>
      <c r="AB39" s="22">
        <v>0.28999999999999998</v>
      </c>
    </row>
    <row r="40" spans="1:28" ht="21.75" customHeight="1" x14ac:dyDescent="0.4">
      <c r="A40" s="87" t="s">
        <v>48</v>
      </c>
      <c r="B40" s="87"/>
      <c r="C40" s="87"/>
      <c r="D40" s="15"/>
      <c r="E40" s="84">
        <v>266515000</v>
      </c>
      <c r="F40" s="84"/>
      <c r="G40" s="48"/>
      <c r="H40" s="49">
        <v>1492158779608</v>
      </c>
      <c r="I40" s="48"/>
      <c r="J40" s="49">
        <v>1520615324537.5</v>
      </c>
      <c r="K40" s="48"/>
      <c r="L40" s="49">
        <v>33485000</v>
      </c>
      <c r="M40" s="48"/>
      <c r="N40" s="49">
        <v>261529467134</v>
      </c>
      <c r="O40" s="48"/>
      <c r="P40" s="49">
        <v>0</v>
      </c>
      <c r="Q40" s="48"/>
      <c r="R40" s="49">
        <v>0</v>
      </c>
      <c r="S40" s="48"/>
      <c r="T40" s="49">
        <v>300000000</v>
      </c>
      <c r="U40" s="48"/>
      <c r="V40" s="49">
        <v>8520</v>
      </c>
      <c r="W40" s="48"/>
      <c r="X40" s="49">
        <v>1753688246742</v>
      </c>
      <c r="Y40" s="48"/>
      <c r="Z40" s="49">
        <v>2536242120000</v>
      </c>
      <c r="AA40" s="15"/>
      <c r="AB40" s="22">
        <v>2.56</v>
      </c>
    </row>
    <row r="41" spans="1:28" ht="21.75" customHeight="1" x14ac:dyDescent="0.4">
      <c r="A41" s="87" t="s">
        <v>49</v>
      </c>
      <c r="B41" s="87"/>
      <c r="C41" s="87"/>
      <c r="D41" s="15"/>
      <c r="E41" s="84">
        <v>198000000</v>
      </c>
      <c r="F41" s="84"/>
      <c r="G41" s="48"/>
      <c r="H41" s="49">
        <v>294412785641</v>
      </c>
      <c r="I41" s="48"/>
      <c r="J41" s="49">
        <v>386062488900</v>
      </c>
      <c r="K41" s="48"/>
      <c r="L41" s="49">
        <v>5000</v>
      </c>
      <c r="M41" s="48"/>
      <c r="N41" s="49">
        <v>13937028</v>
      </c>
      <c r="O41" s="48"/>
      <c r="P41" s="49">
        <v>0</v>
      </c>
      <c r="Q41" s="48"/>
      <c r="R41" s="49">
        <v>0</v>
      </c>
      <c r="S41" s="48"/>
      <c r="T41" s="49">
        <v>198005000</v>
      </c>
      <c r="U41" s="48"/>
      <c r="V41" s="49">
        <v>2652</v>
      </c>
      <c r="W41" s="48"/>
      <c r="X41" s="49">
        <v>294426722669</v>
      </c>
      <c r="Y41" s="48"/>
      <c r="Z41" s="49">
        <v>521050165420.20001</v>
      </c>
      <c r="AA41" s="15"/>
      <c r="AB41" s="22">
        <v>0.52</v>
      </c>
    </row>
    <row r="42" spans="1:28" ht="21.75" customHeight="1" x14ac:dyDescent="0.4">
      <c r="A42" s="87" t="s">
        <v>50</v>
      </c>
      <c r="B42" s="87"/>
      <c r="C42" s="87"/>
      <c r="D42" s="15"/>
      <c r="E42" s="84">
        <v>69131492</v>
      </c>
      <c r="F42" s="84"/>
      <c r="G42" s="48"/>
      <c r="H42" s="49">
        <v>865574696728</v>
      </c>
      <c r="I42" s="48"/>
      <c r="J42" s="49">
        <v>1013179249222.23</v>
      </c>
      <c r="K42" s="48"/>
      <c r="L42" s="49">
        <v>30968508</v>
      </c>
      <c r="M42" s="48"/>
      <c r="N42" s="49">
        <v>822541202396</v>
      </c>
      <c r="O42" s="48"/>
      <c r="P42" s="49">
        <v>0</v>
      </c>
      <c r="Q42" s="48"/>
      <c r="R42" s="49">
        <v>0</v>
      </c>
      <c r="S42" s="48"/>
      <c r="T42" s="49">
        <v>100100000</v>
      </c>
      <c r="U42" s="48"/>
      <c r="V42" s="49">
        <v>26890</v>
      </c>
      <c r="W42" s="48"/>
      <c r="X42" s="49">
        <v>1688115899124</v>
      </c>
      <c r="Y42" s="48"/>
      <c r="Z42" s="49">
        <v>2670882244030</v>
      </c>
      <c r="AA42" s="15"/>
      <c r="AB42" s="22">
        <v>2.69</v>
      </c>
    </row>
    <row r="43" spans="1:28" ht="21.75" customHeight="1" x14ac:dyDescent="0.4">
      <c r="A43" s="87" t="s">
        <v>51</v>
      </c>
      <c r="B43" s="87"/>
      <c r="C43" s="87"/>
      <c r="D43" s="15"/>
      <c r="E43" s="84">
        <v>2565356135</v>
      </c>
      <c r="F43" s="84"/>
      <c r="G43" s="48"/>
      <c r="H43" s="49">
        <v>4339952252960</v>
      </c>
      <c r="I43" s="48"/>
      <c r="J43" s="49">
        <v>4072841491322.3198</v>
      </c>
      <c r="K43" s="48"/>
      <c r="L43" s="49">
        <v>0</v>
      </c>
      <c r="M43" s="48"/>
      <c r="N43" s="49">
        <v>0</v>
      </c>
      <c r="O43" s="48"/>
      <c r="P43" s="49">
        <v>-2565356135</v>
      </c>
      <c r="Q43" s="48"/>
      <c r="R43" s="49">
        <v>4188375784989</v>
      </c>
      <c r="S43" s="48"/>
      <c r="T43" s="49">
        <v>0</v>
      </c>
      <c r="U43" s="48"/>
      <c r="V43" s="49">
        <v>0</v>
      </c>
      <c r="W43" s="48"/>
      <c r="X43" s="49">
        <v>0</v>
      </c>
      <c r="Y43" s="48"/>
      <c r="Z43" s="49">
        <v>0</v>
      </c>
      <c r="AA43" s="15"/>
      <c r="AB43" s="22">
        <v>0</v>
      </c>
    </row>
    <row r="44" spans="1:28" ht="21.75" customHeight="1" x14ac:dyDescent="0.4">
      <c r="A44" s="87" t="s">
        <v>52</v>
      </c>
      <c r="B44" s="87"/>
      <c r="C44" s="87"/>
      <c r="D44" s="15"/>
      <c r="E44" s="84">
        <v>59999000</v>
      </c>
      <c r="F44" s="84"/>
      <c r="G44" s="48"/>
      <c r="H44" s="49">
        <v>1942006794611</v>
      </c>
      <c r="I44" s="48"/>
      <c r="J44" s="49">
        <v>1772958486199.3999</v>
      </c>
      <c r="K44" s="48"/>
      <c r="L44" s="49">
        <v>0</v>
      </c>
      <c r="M44" s="48"/>
      <c r="N44" s="49">
        <v>0</v>
      </c>
      <c r="O44" s="48"/>
      <c r="P44" s="49">
        <v>-59999000</v>
      </c>
      <c r="Q44" s="48"/>
      <c r="R44" s="49">
        <v>2693949879313</v>
      </c>
      <c r="S44" s="48"/>
      <c r="T44" s="49">
        <v>0</v>
      </c>
      <c r="U44" s="48"/>
      <c r="V44" s="49">
        <v>0</v>
      </c>
      <c r="W44" s="48"/>
      <c r="X44" s="49">
        <v>0</v>
      </c>
      <c r="Y44" s="48"/>
      <c r="Z44" s="49">
        <v>0</v>
      </c>
      <c r="AA44" s="15"/>
      <c r="AB44" s="22">
        <v>0</v>
      </c>
    </row>
    <row r="45" spans="1:28" ht="21.75" customHeight="1" x14ac:dyDescent="0.4">
      <c r="A45" s="87" t="s">
        <v>53</v>
      </c>
      <c r="B45" s="87"/>
      <c r="C45" s="87"/>
      <c r="D45" s="15"/>
      <c r="E45" s="84">
        <v>89986666</v>
      </c>
      <c r="F45" s="84"/>
      <c r="G45" s="48"/>
      <c r="H45" s="49">
        <v>295925875059</v>
      </c>
      <c r="I45" s="48"/>
      <c r="J45" s="49">
        <v>261087085966.00201</v>
      </c>
      <c r="K45" s="48"/>
      <c r="L45" s="49">
        <v>0</v>
      </c>
      <c r="M45" s="48"/>
      <c r="N45" s="49">
        <v>0</v>
      </c>
      <c r="O45" s="48"/>
      <c r="P45" s="49">
        <v>0</v>
      </c>
      <c r="Q45" s="48"/>
      <c r="R45" s="49">
        <v>0</v>
      </c>
      <c r="S45" s="48"/>
      <c r="T45" s="49">
        <v>89986666</v>
      </c>
      <c r="U45" s="48"/>
      <c r="V45" s="49">
        <v>4828</v>
      </c>
      <c r="W45" s="48"/>
      <c r="X45" s="49">
        <v>295925875059</v>
      </c>
      <c r="Y45" s="48"/>
      <c r="Z45" s="49">
        <v>431097281478.74701</v>
      </c>
      <c r="AA45" s="15"/>
      <c r="AB45" s="22">
        <v>0.43</v>
      </c>
    </row>
    <row r="46" spans="1:28" ht="21.75" customHeight="1" x14ac:dyDescent="0.4">
      <c r="A46" s="87" t="s">
        <v>54</v>
      </c>
      <c r="B46" s="87"/>
      <c r="C46" s="87"/>
      <c r="D46" s="15"/>
      <c r="E46" s="84">
        <v>37200000</v>
      </c>
      <c r="F46" s="84"/>
      <c r="G46" s="48"/>
      <c r="H46" s="49">
        <v>1204809438972</v>
      </c>
      <c r="I46" s="48"/>
      <c r="J46" s="49">
        <v>1308915264240</v>
      </c>
      <c r="K46" s="48"/>
      <c r="L46" s="49">
        <v>100000</v>
      </c>
      <c r="M46" s="48"/>
      <c r="N46" s="49">
        <v>5061447846</v>
      </c>
      <c r="O46" s="48"/>
      <c r="P46" s="49">
        <v>0</v>
      </c>
      <c r="Q46" s="48"/>
      <c r="R46" s="49">
        <v>0</v>
      </c>
      <c r="S46" s="48"/>
      <c r="T46" s="49">
        <v>37300000</v>
      </c>
      <c r="U46" s="48"/>
      <c r="V46" s="49">
        <v>62040</v>
      </c>
      <c r="W46" s="48"/>
      <c r="X46" s="49">
        <v>1209870886818</v>
      </c>
      <c r="Y46" s="48"/>
      <c r="Z46" s="49">
        <v>2296204068840</v>
      </c>
      <c r="AA46" s="15"/>
      <c r="AB46" s="22">
        <v>2.31</v>
      </c>
    </row>
    <row r="47" spans="1:28" ht="21.75" customHeight="1" x14ac:dyDescent="0.4">
      <c r="A47" s="87" t="s">
        <v>55</v>
      </c>
      <c r="B47" s="87"/>
      <c r="C47" s="87"/>
      <c r="D47" s="15"/>
      <c r="E47" s="84">
        <v>45762963</v>
      </c>
      <c r="F47" s="84"/>
      <c r="G47" s="48"/>
      <c r="H47" s="49">
        <v>453467520431</v>
      </c>
      <c r="I47" s="48"/>
      <c r="J47" s="49">
        <v>454092152960.09998</v>
      </c>
      <c r="K47" s="48"/>
      <c r="L47" s="49">
        <v>0</v>
      </c>
      <c r="M47" s="48"/>
      <c r="N47" s="49">
        <v>0</v>
      </c>
      <c r="O47" s="48"/>
      <c r="P47" s="49">
        <v>-42800000</v>
      </c>
      <c r="Q47" s="48"/>
      <c r="R47" s="49">
        <v>460448058276</v>
      </c>
      <c r="S47" s="48"/>
      <c r="T47" s="49">
        <v>2962963</v>
      </c>
      <c r="U47" s="48"/>
      <c r="V47" s="49">
        <v>14240</v>
      </c>
      <c r="W47" s="48"/>
      <c r="X47" s="49">
        <v>29360150580</v>
      </c>
      <c r="Y47" s="48"/>
      <c r="Z47" s="49">
        <v>41866444375.182404</v>
      </c>
      <c r="AA47" s="15"/>
      <c r="AB47" s="22">
        <v>0.04</v>
      </c>
    </row>
    <row r="48" spans="1:28" ht="21.75" customHeight="1" x14ac:dyDescent="0.4">
      <c r="A48" s="87" t="s">
        <v>56</v>
      </c>
      <c r="B48" s="87"/>
      <c r="C48" s="87"/>
      <c r="D48" s="15"/>
      <c r="E48" s="84">
        <v>27500000</v>
      </c>
      <c r="F48" s="84"/>
      <c r="G48" s="48"/>
      <c r="H48" s="49">
        <v>892958171880</v>
      </c>
      <c r="I48" s="48"/>
      <c r="J48" s="49">
        <v>862555504250</v>
      </c>
      <c r="K48" s="48"/>
      <c r="L48" s="49">
        <v>0</v>
      </c>
      <c r="M48" s="48"/>
      <c r="N48" s="49">
        <v>0</v>
      </c>
      <c r="O48" s="48"/>
      <c r="P48" s="49">
        <v>0</v>
      </c>
      <c r="Q48" s="48"/>
      <c r="R48" s="49">
        <v>0</v>
      </c>
      <c r="S48" s="48"/>
      <c r="T48" s="49">
        <v>27500000</v>
      </c>
      <c r="U48" s="48"/>
      <c r="V48" s="49">
        <v>50930</v>
      </c>
      <c r="W48" s="48"/>
      <c r="X48" s="49">
        <v>892958171880</v>
      </c>
      <c r="Y48" s="48"/>
      <c r="Z48" s="49">
        <v>1389748555250</v>
      </c>
      <c r="AA48" s="15"/>
      <c r="AB48" s="22">
        <v>1.4</v>
      </c>
    </row>
    <row r="49" spans="1:28" ht="21.75" customHeight="1" x14ac:dyDescent="0.4">
      <c r="A49" s="87" t="s">
        <v>57</v>
      </c>
      <c r="B49" s="87"/>
      <c r="C49" s="87"/>
      <c r="D49" s="15"/>
      <c r="E49" s="84">
        <v>8844964</v>
      </c>
      <c r="F49" s="84"/>
      <c r="G49" s="48"/>
      <c r="H49" s="49">
        <v>20040803788</v>
      </c>
      <c r="I49" s="48"/>
      <c r="J49" s="49">
        <v>19554247930.207802</v>
      </c>
      <c r="K49" s="48"/>
      <c r="L49" s="49">
        <v>0</v>
      </c>
      <c r="M49" s="48"/>
      <c r="N49" s="49">
        <v>0</v>
      </c>
      <c r="O49" s="48"/>
      <c r="P49" s="49">
        <v>-8844964</v>
      </c>
      <c r="Q49" s="48"/>
      <c r="R49" s="49">
        <v>18974993018</v>
      </c>
      <c r="S49" s="48"/>
      <c r="T49" s="49">
        <v>0</v>
      </c>
      <c r="U49" s="48"/>
      <c r="V49" s="49">
        <v>0</v>
      </c>
      <c r="W49" s="48"/>
      <c r="X49" s="49">
        <v>0</v>
      </c>
      <c r="Y49" s="48"/>
      <c r="Z49" s="49">
        <v>0</v>
      </c>
      <c r="AA49" s="15"/>
      <c r="AB49" s="22">
        <v>0</v>
      </c>
    </row>
    <row r="50" spans="1:28" ht="21.75" customHeight="1" x14ac:dyDescent="0.4">
      <c r="A50" s="87" t="s">
        <v>58</v>
      </c>
      <c r="B50" s="87"/>
      <c r="C50" s="87"/>
      <c r="D50" s="15"/>
      <c r="E50" s="84">
        <v>350000000</v>
      </c>
      <c r="F50" s="84"/>
      <c r="G50" s="48"/>
      <c r="H50" s="49">
        <v>4172047494425</v>
      </c>
      <c r="I50" s="48"/>
      <c r="J50" s="49">
        <v>3773007448000</v>
      </c>
      <c r="K50" s="48"/>
      <c r="L50" s="49">
        <v>81000000</v>
      </c>
      <c r="M50" s="48"/>
      <c r="N50" s="49">
        <v>1242600123295</v>
      </c>
      <c r="O50" s="48"/>
      <c r="P50" s="49">
        <v>-122579407</v>
      </c>
      <c r="Q50" s="48"/>
      <c r="R50" s="49">
        <v>1915511624542</v>
      </c>
      <c r="S50" s="48"/>
      <c r="T50" s="49">
        <v>308420593</v>
      </c>
      <c r="U50" s="48"/>
      <c r="V50" s="49">
        <v>15030</v>
      </c>
      <c r="W50" s="48"/>
      <c r="X50" s="49">
        <v>3874684058174</v>
      </c>
      <c r="Y50" s="48"/>
      <c r="Z50" s="49">
        <v>4599728622296.1299</v>
      </c>
      <c r="AA50" s="15"/>
      <c r="AB50" s="22">
        <v>4.63</v>
      </c>
    </row>
    <row r="51" spans="1:28" ht="21.75" customHeight="1" x14ac:dyDescent="0.4">
      <c r="A51" s="87" t="s">
        <v>59</v>
      </c>
      <c r="B51" s="87"/>
      <c r="C51" s="87"/>
      <c r="D51" s="15"/>
      <c r="E51" s="84">
        <v>266666666</v>
      </c>
      <c r="F51" s="84"/>
      <c r="G51" s="48"/>
      <c r="H51" s="49">
        <v>1748440257841</v>
      </c>
      <c r="I51" s="48"/>
      <c r="J51" s="49">
        <v>1513277897550.1399</v>
      </c>
      <c r="K51" s="48"/>
      <c r="L51" s="49">
        <v>0</v>
      </c>
      <c r="M51" s="48"/>
      <c r="N51" s="49">
        <v>0</v>
      </c>
      <c r="O51" s="48"/>
      <c r="P51" s="49">
        <v>-266666665</v>
      </c>
      <c r="Q51" s="48"/>
      <c r="R51" s="49">
        <v>1429466493502</v>
      </c>
      <c r="S51" s="48"/>
      <c r="T51" s="49">
        <v>1</v>
      </c>
      <c r="U51" s="48"/>
      <c r="V51" s="49">
        <v>5030</v>
      </c>
      <c r="W51" s="48"/>
      <c r="X51" s="49">
        <v>5234</v>
      </c>
      <c r="Y51" s="48"/>
      <c r="Z51" s="49">
        <v>4991.1180999999997</v>
      </c>
      <c r="AA51" s="15"/>
      <c r="AB51" s="22">
        <v>0</v>
      </c>
    </row>
    <row r="52" spans="1:28" ht="21.75" customHeight="1" x14ac:dyDescent="0.4">
      <c r="A52" s="87" t="s">
        <v>60</v>
      </c>
      <c r="B52" s="87"/>
      <c r="C52" s="87"/>
      <c r="D52" s="15"/>
      <c r="E52" s="84">
        <v>2100000</v>
      </c>
      <c r="F52" s="84"/>
      <c r="G52" s="48"/>
      <c r="H52" s="49">
        <v>275982121740</v>
      </c>
      <c r="I52" s="48"/>
      <c r="J52" s="49">
        <v>277224361680</v>
      </c>
      <c r="K52" s="48"/>
      <c r="L52" s="49">
        <v>0</v>
      </c>
      <c r="M52" s="48"/>
      <c r="N52" s="49">
        <v>0</v>
      </c>
      <c r="O52" s="48"/>
      <c r="P52" s="49">
        <v>0</v>
      </c>
      <c r="Q52" s="48"/>
      <c r="R52" s="49">
        <v>0</v>
      </c>
      <c r="S52" s="48"/>
      <c r="T52" s="49">
        <v>2100000</v>
      </c>
      <c r="U52" s="48"/>
      <c r="V52" s="49">
        <v>173740</v>
      </c>
      <c r="W52" s="48"/>
      <c r="X52" s="49">
        <v>275982121740</v>
      </c>
      <c r="Y52" s="48"/>
      <c r="Z52" s="49">
        <v>362033678580</v>
      </c>
      <c r="AA52" s="15"/>
      <c r="AB52" s="22">
        <v>0.36</v>
      </c>
    </row>
    <row r="53" spans="1:28" ht="21.75" customHeight="1" x14ac:dyDescent="0.4">
      <c r="A53" s="87" t="s">
        <v>61</v>
      </c>
      <c r="B53" s="87"/>
      <c r="C53" s="87"/>
      <c r="D53" s="15"/>
      <c r="E53" s="84">
        <v>17000000</v>
      </c>
      <c r="F53" s="84"/>
      <c r="G53" s="48"/>
      <c r="H53" s="49">
        <v>140670519402</v>
      </c>
      <c r="I53" s="48"/>
      <c r="J53" s="49">
        <v>132755803300</v>
      </c>
      <c r="K53" s="48"/>
      <c r="L53" s="49">
        <v>0</v>
      </c>
      <c r="M53" s="48"/>
      <c r="N53" s="49">
        <v>0</v>
      </c>
      <c r="O53" s="48"/>
      <c r="P53" s="49">
        <v>0</v>
      </c>
      <c r="Q53" s="48"/>
      <c r="R53" s="49">
        <v>0</v>
      </c>
      <c r="S53" s="48"/>
      <c r="T53" s="49">
        <v>17000000</v>
      </c>
      <c r="U53" s="48"/>
      <c r="V53" s="49">
        <v>14030</v>
      </c>
      <c r="W53" s="48"/>
      <c r="X53" s="49">
        <v>140670519402</v>
      </c>
      <c r="Y53" s="48"/>
      <c r="Z53" s="49">
        <v>236666317700</v>
      </c>
      <c r="AA53" s="15"/>
      <c r="AB53" s="22">
        <v>0.24</v>
      </c>
    </row>
    <row r="54" spans="1:28" ht="21.75" customHeight="1" x14ac:dyDescent="0.4">
      <c r="A54" s="87" t="s">
        <v>62</v>
      </c>
      <c r="B54" s="87"/>
      <c r="C54" s="87"/>
      <c r="D54" s="15"/>
      <c r="E54" s="84">
        <v>71794872</v>
      </c>
      <c r="F54" s="84"/>
      <c r="G54" s="48"/>
      <c r="H54" s="49">
        <v>160628868665</v>
      </c>
      <c r="I54" s="48"/>
      <c r="J54" s="49">
        <v>252616677029.45401</v>
      </c>
      <c r="K54" s="48"/>
      <c r="L54" s="49">
        <v>0</v>
      </c>
      <c r="M54" s="48"/>
      <c r="N54" s="49">
        <v>0</v>
      </c>
      <c r="O54" s="48"/>
      <c r="P54" s="49">
        <v>0</v>
      </c>
      <c r="Q54" s="48"/>
      <c r="R54" s="49">
        <v>0</v>
      </c>
      <c r="S54" s="48"/>
      <c r="T54" s="49">
        <v>71794872</v>
      </c>
      <c r="U54" s="48"/>
      <c r="V54" s="49">
        <v>5330</v>
      </c>
      <c r="W54" s="48"/>
      <c r="X54" s="49">
        <v>160628868665</v>
      </c>
      <c r="Y54" s="48"/>
      <c r="Z54" s="49">
        <v>379708654418.21503</v>
      </c>
      <c r="AA54" s="15"/>
      <c r="AB54" s="22">
        <v>0.38</v>
      </c>
    </row>
    <row r="55" spans="1:28" ht="21.75" customHeight="1" x14ac:dyDescent="0.4">
      <c r="A55" s="87" t="s">
        <v>64</v>
      </c>
      <c r="B55" s="87"/>
      <c r="C55" s="87"/>
      <c r="D55" s="15"/>
      <c r="E55" s="84">
        <v>22000000</v>
      </c>
      <c r="F55" s="84"/>
      <c r="G55" s="48"/>
      <c r="H55" s="49">
        <v>151383944160</v>
      </c>
      <c r="I55" s="48"/>
      <c r="J55" s="49">
        <v>205419735400</v>
      </c>
      <c r="K55" s="48"/>
      <c r="L55" s="49">
        <v>0</v>
      </c>
      <c r="M55" s="48"/>
      <c r="N55" s="49">
        <v>0</v>
      </c>
      <c r="O55" s="48"/>
      <c r="P55" s="49">
        <v>-22000000</v>
      </c>
      <c r="Q55" s="48"/>
      <c r="R55" s="49">
        <v>390114001420</v>
      </c>
      <c r="S55" s="48"/>
      <c r="T55" s="49">
        <v>0</v>
      </c>
      <c r="U55" s="48"/>
      <c r="V55" s="49">
        <v>0</v>
      </c>
      <c r="W55" s="48"/>
      <c r="X55" s="49">
        <v>0</v>
      </c>
      <c r="Y55" s="48"/>
      <c r="Z55" s="49">
        <v>0</v>
      </c>
      <c r="AA55" s="15"/>
      <c r="AB55" s="22">
        <v>0</v>
      </c>
    </row>
    <row r="56" spans="1:28" ht="21.75" customHeight="1" x14ac:dyDescent="0.4">
      <c r="A56" s="87" t="s">
        <v>65</v>
      </c>
      <c r="B56" s="87"/>
      <c r="C56" s="87"/>
      <c r="D56" s="15"/>
      <c r="E56" s="84">
        <v>10000000</v>
      </c>
      <c r="F56" s="84"/>
      <c r="G56" s="48"/>
      <c r="H56" s="49">
        <v>254493150154</v>
      </c>
      <c r="I56" s="48"/>
      <c r="J56" s="49">
        <v>376368011000</v>
      </c>
      <c r="K56" s="48"/>
      <c r="L56" s="49">
        <v>23586545</v>
      </c>
      <c r="M56" s="48"/>
      <c r="N56" s="49">
        <v>344975095199</v>
      </c>
      <c r="O56" s="48"/>
      <c r="P56" s="49">
        <v>-40000</v>
      </c>
      <c r="Q56" s="48"/>
      <c r="R56" s="49">
        <v>1948148921</v>
      </c>
      <c r="S56" s="48"/>
      <c r="T56" s="49">
        <v>33546545</v>
      </c>
      <c r="U56" s="48"/>
      <c r="V56" s="49">
        <v>27355</v>
      </c>
      <c r="W56" s="48"/>
      <c r="X56" s="49">
        <v>598061042900</v>
      </c>
      <c r="Y56" s="48"/>
      <c r="Z56" s="49">
        <v>910572182316.58801</v>
      </c>
      <c r="AA56" s="15"/>
      <c r="AB56" s="22">
        <v>0.92</v>
      </c>
    </row>
    <row r="57" spans="1:28" ht="21.75" customHeight="1" x14ac:dyDescent="0.4">
      <c r="A57" s="87" t="s">
        <v>66</v>
      </c>
      <c r="B57" s="87"/>
      <c r="C57" s="87"/>
      <c r="D57" s="15"/>
      <c r="E57" s="84">
        <v>101000000</v>
      </c>
      <c r="F57" s="84"/>
      <c r="G57" s="48"/>
      <c r="H57" s="49">
        <v>442457295852</v>
      </c>
      <c r="I57" s="48"/>
      <c r="J57" s="49">
        <v>385543531690</v>
      </c>
      <c r="K57" s="48"/>
      <c r="L57" s="49">
        <v>0</v>
      </c>
      <c r="M57" s="48"/>
      <c r="N57" s="49">
        <v>0</v>
      </c>
      <c r="O57" s="48"/>
      <c r="P57" s="49">
        <v>-101000000</v>
      </c>
      <c r="Q57" s="48"/>
      <c r="R57" s="49">
        <v>621895301664</v>
      </c>
      <c r="S57" s="48"/>
      <c r="T57" s="49">
        <v>0</v>
      </c>
      <c r="U57" s="48"/>
      <c r="V57" s="49">
        <v>0</v>
      </c>
      <c r="W57" s="48"/>
      <c r="X57" s="49">
        <v>0</v>
      </c>
      <c r="Y57" s="48"/>
      <c r="Z57" s="49">
        <v>0</v>
      </c>
      <c r="AA57" s="15"/>
      <c r="AB57" s="22">
        <v>0</v>
      </c>
    </row>
    <row r="58" spans="1:28" ht="21.75" customHeight="1" x14ac:dyDescent="0.4">
      <c r="A58" s="87" t="s">
        <v>67</v>
      </c>
      <c r="B58" s="87"/>
      <c r="C58" s="87"/>
      <c r="D58" s="15"/>
      <c r="E58" s="84">
        <v>70000000</v>
      </c>
      <c r="F58" s="84"/>
      <c r="G58" s="48"/>
      <c r="H58" s="49">
        <v>440010962685</v>
      </c>
      <c r="I58" s="48"/>
      <c r="J58" s="49">
        <v>502187847000</v>
      </c>
      <c r="K58" s="48"/>
      <c r="L58" s="49">
        <v>50000000</v>
      </c>
      <c r="M58" s="48"/>
      <c r="N58" s="49">
        <v>487606814950</v>
      </c>
      <c r="O58" s="48"/>
      <c r="P58" s="49">
        <v>0</v>
      </c>
      <c r="Q58" s="48"/>
      <c r="R58" s="49">
        <v>0</v>
      </c>
      <c r="S58" s="48"/>
      <c r="T58" s="49">
        <v>120000000</v>
      </c>
      <c r="U58" s="48"/>
      <c r="V58" s="49">
        <v>10930</v>
      </c>
      <c r="W58" s="48"/>
      <c r="X58" s="49">
        <v>927617777635</v>
      </c>
      <c r="Y58" s="48"/>
      <c r="Z58" s="49">
        <v>1301461332000</v>
      </c>
      <c r="AA58" s="15"/>
      <c r="AB58" s="22">
        <v>1.31</v>
      </c>
    </row>
    <row r="59" spans="1:28" ht="21.75" customHeight="1" x14ac:dyDescent="0.4">
      <c r="A59" s="87" t="s">
        <v>68</v>
      </c>
      <c r="B59" s="87"/>
      <c r="C59" s="87"/>
      <c r="D59" s="15"/>
      <c r="E59" s="84">
        <v>150000000</v>
      </c>
      <c r="F59" s="84"/>
      <c r="G59" s="48"/>
      <c r="H59" s="49">
        <v>1014157747486</v>
      </c>
      <c r="I59" s="48"/>
      <c r="J59" s="49">
        <v>1360402170000</v>
      </c>
      <c r="K59" s="48"/>
      <c r="L59" s="49">
        <v>0</v>
      </c>
      <c r="M59" s="48"/>
      <c r="N59" s="49">
        <v>0</v>
      </c>
      <c r="O59" s="48"/>
      <c r="P59" s="49">
        <v>0</v>
      </c>
      <c r="Q59" s="48"/>
      <c r="R59" s="49">
        <v>0</v>
      </c>
      <c r="S59" s="48"/>
      <c r="T59" s="49">
        <v>150000000</v>
      </c>
      <c r="U59" s="48"/>
      <c r="V59" s="49">
        <v>16350</v>
      </c>
      <c r="W59" s="48"/>
      <c r="X59" s="49">
        <v>1014157747486</v>
      </c>
      <c r="Y59" s="48"/>
      <c r="Z59" s="49">
        <v>2433542175000</v>
      </c>
      <c r="AA59" s="15"/>
      <c r="AB59" s="22">
        <v>2.4500000000000002</v>
      </c>
    </row>
    <row r="60" spans="1:28" ht="21.75" customHeight="1" x14ac:dyDescent="0.4">
      <c r="A60" s="87" t="s">
        <v>69</v>
      </c>
      <c r="B60" s="87"/>
      <c r="C60" s="87"/>
      <c r="D60" s="15"/>
      <c r="E60" s="84">
        <v>774000000</v>
      </c>
      <c r="F60" s="84"/>
      <c r="G60" s="48"/>
      <c r="H60" s="49">
        <v>2029451338470</v>
      </c>
      <c r="I60" s="48"/>
      <c r="J60" s="49">
        <v>1002262158900</v>
      </c>
      <c r="K60" s="48"/>
      <c r="L60" s="49">
        <v>0</v>
      </c>
      <c r="M60" s="48"/>
      <c r="N60" s="49">
        <v>0</v>
      </c>
      <c r="O60" s="48"/>
      <c r="P60" s="49">
        <v>0</v>
      </c>
      <c r="Q60" s="48"/>
      <c r="R60" s="49">
        <v>0</v>
      </c>
      <c r="S60" s="48"/>
      <c r="T60" s="49">
        <v>774000000</v>
      </c>
      <c r="U60" s="48"/>
      <c r="V60" s="49">
        <v>1305</v>
      </c>
      <c r="W60" s="48"/>
      <c r="X60" s="49">
        <v>2029451338470</v>
      </c>
      <c r="Y60" s="48"/>
      <c r="Z60" s="49">
        <v>1002262158900</v>
      </c>
      <c r="AA60" s="15"/>
      <c r="AB60" s="22">
        <v>1.01</v>
      </c>
    </row>
    <row r="61" spans="1:28" ht="21.75" customHeight="1" x14ac:dyDescent="0.4">
      <c r="A61" s="87" t="s">
        <v>70</v>
      </c>
      <c r="B61" s="87"/>
      <c r="C61" s="87"/>
      <c r="D61" s="15"/>
      <c r="E61" s="84">
        <v>89980000</v>
      </c>
      <c r="F61" s="84"/>
      <c r="G61" s="48"/>
      <c r="H61" s="49">
        <v>484254439775</v>
      </c>
      <c r="I61" s="48"/>
      <c r="J61" s="49">
        <v>369905495407.79999</v>
      </c>
      <c r="K61" s="48"/>
      <c r="L61" s="49">
        <v>0</v>
      </c>
      <c r="M61" s="48"/>
      <c r="N61" s="49">
        <v>0</v>
      </c>
      <c r="O61" s="48"/>
      <c r="P61" s="49">
        <v>-89980000</v>
      </c>
      <c r="Q61" s="48"/>
      <c r="R61" s="49">
        <v>379231737482</v>
      </c>
      <c r="S61" s="48"/>
      <c r="T61" s="49">
        <v>0</v>
      </c>
      <c r="U61" s="48"/>
      <c r="V61" s="49">
        <v>0</v>
      </c>
      <c r="W61" s="48"/>
      <c r="X61" s="49">
        <v>0</v>
      </c>
      <c r="Y61" s="48"/>
      <c r="Z61" s="49">
        <v>0</v>
      </c>
      <c r="AA61" s="15"/>
      <c r="AB61" s="22">
        <v>0</v>
      </c>
    </row>
    <row r="62" spans="1:28" ht="21.75" customHeight="1" x14ac:dyDescent="0.4">
      <c r="A62" s="87" t="s">
        <v>71</v>
      </c>
      <c r="B62" s="87"/>
      <c r="C62" s="87"/>
      <c r="D62" s="15"/>
      <c r="E62" s="84">
        <v>18000000</v>
      </c>
      <c r="F62" s="84"/>
      <c r="G62" s="48"/>
      <c r="H62" s="49">
        <v>149882340460</v>
      </c>
      <c r="I62" s="48"/>
      <c r="J62" s="49">
        <v>248980388400</v>
      </c>
      <c r="K62" s="48"/>
      <c r="L62" s="49">
        <v>0</v>
      </c>
      <c r="M62" s="48"/>
      <c r="N62" s="49">
        <v>0</v>
      </c>
      <c r="O62" s="48"/>
      <c r="P62" s="49">
        <v>0</v>
      </c>
      <c r="Q62" s="48"/>
      <c r="R62" s="49">
        <v>0</v>
      </c>
      <c r="S62" s="48"/>
      <c r="T62" s="49">
        <v>18000000</v>
      </c>
      <c r="U62" s="48"/>
      <c r="V62" s="49">
        <v>19790</v>
      </c>
      <c r="W62" s="48"/>
      <c r="X62" s="49">
        <v>149882340460</v>
      </c>
      <c r="Y62" s="48"/>
      <c r="Z62" s="49">
        <v>353466419400</v>
      </c>
      <c r="AA62" s="15"/>
      <c r="AB62" s="22">
        <v>0.36</v>
      </c>
    </row>
    <row r="63" spans="1:28" ht="21.75" customHeight="1" x14ac:dyDescent="0.4">
      <c r="A63" s="87" t="s">
        <v>72</v>
      </c>
      <c r="B63" s="87"/>
      <c r="C63" s="87"/>
      <c r="D63" s="15"/>
      <c r="E63" s="84">
        <v>27477294</v>
      </c>
      <c r="F63" s="84"/>
      <c r="G63" s="48"/>
      <c r="H63" s="49">
        <v>130747896232</v>
      </c>
      <c r="I63" s="48"/>
      <c r="J63" s="49">
        <v>137033359844.35201</v>
      </c>
      <c r="K63" s="48"/>
      <c r="L63" s="49">
        <v>0</v>
      </c>
      <c r="M63" s="48"/>
      <c r="N63" s="49">
        <v>0</v>
      </c>
      <c r="O63" s="48"/>
      <c r="P63" s="49">
        <v>0</v>
      </c>
      <c r="Q63" s="48"/>
      <c r="R63" s="49">
        <v>0</v>
      </c>
      <c r="S63" s="48"/>
      <c r="T63" s="49">
        <v>27477294</v>
      </c>
      <c r="U63" s="48"/>
      <c r="V63" s="49">
        <v>7750</v>
      </c>
      <c r="W63" s="48"/>
      <c r="X63" s="49">
        <v>130747896232</v>
      </c>
      <c r="Y63" s="48"/>
      <c r="Z63" s="49">
        <v>211302932509.69501</v>
      </c>
      <c r="AA63" s="15"/>
      <c r="AB63" s="22">
        <v>0.21</v>
      </c>
    </row>
    <row r="64" spans="1:28" ht="21.75" customHeight="1" x14ac:dyDescent="0.4">
      <c r="A64" s="87" t="s">
        <v>73</v>
      </c>
      <c r="B64" s="87"/>
      <c r="C64" s="87"/>
      <c r="D64" s="15"/>
      <c r="E64" s="84">
        <v>228571428</v>
      </c>
      <c r="F64" s="84"/>
      <c r="G64" s="48"/>
      <c r="H64" s="49">
        <v>809208673380</v>
      </c>
      <c r="I64" s="48"/>
      <c r="J64" s="49">
        <v>1072558815604.3199</v>
      </c>
      <c r="K64" s="48"/>
      <c r="L64" s="49">
        <v>121428572</v>
      </c>
      <c r="M64" s="48"/>
      <c r="N64" s="49">
        <v>775808307738</v>
      </c>
      <c r="O64" s="48"/>
      <c r="P64" s="49">
        <v>0</v>
      </c>
      <c r="Q64" s="48"/>
      <c r="R64" s="49">
        <v>0</v>
      </c>
      <c r="S64" s="48"/>
      <c r="T64" s="49">
        <v>350000000</v>
      </c>
      <c r="U64" s="48"/>
      <c r="V64" s="49">
        <v>7120</v>
      </c>
      <c r="W64" s="48"/>
      <c r="X64" s="49">
        <v>1585016981118</v>
      </c>
      <c r="Y64" s="48"/>
      <c r="Z64" s="49">
        <v>2472736840000</v>
      </c>
      <c r="AA64" s="15"/>
      <c r="AB64" s="22">
        <v>2.4900000000000002</v>
      </c>
    </row>
    <row r="65" spans="1:28" ht="21.75" customHeight="1" x14ac:dyDescent="0.4">
      <c r="A65" s="87" t="s">
        <v>74</v>
      </c>
      <c r="B65" s="87"/>
      <c r="C65" s="87"/>
      <c r="D65" s="15"/>
      <c r="E65" s="84">
        <v>9000000</v>
      </c>
      <c r="F65" s="84"/>
      <c r="G65" s="48"/>
      <c r="H65" s="49">
        <v>28086220167</v>
      </c>
      <c r="I65" s="48"/>
      <c r="J65" s="49">
        <v>30256296840</v>
      </c>
      <c r="K65" s="48"/>
      <c r="L65" s="49">
        <v>0</v>
      </c>
      <c r="M65" s="48"/>
      <c r="N65" s="49">
        <v>0</v>
      </c>
      <c r="O65" s="48"/>
      <c r="P65" s="49">
        <v>-9000000</v>
      </c>
      <c r="Q65" s="48"/>
      <c r="R65" s="49">
        <v>34403996126</v>
      </c>
      <c r="S65" s="48"/>
      <c r="T65" s="49">
        <v>0</v>
      </c>
      <c r="U65" s="48"/>
      <c r="V65" s="49">
        <v>0</v>
      </c>
      <c r="W65" s="48"/>
      <c r="X65" s="49">
        <v>0</v>
      </c>
      <c r="Y65" s="48"/>
      <c r="Z65" s="49">
        <v>0</v>
      </c>
      <c r="AA65" s="15"/>
      <c r="AB65" s="22">
        <v>0</v>
      </c>
    </row>
    <row r="66" spans="1:28" ht="21.75" customHeight="1" x14ac:dyDescent="0.4">
      <c r="A66" s="87" t="s">
        <v>75</v>
      </c>
      <c r="B66" s="87"/>
      <c r="C66" s="87"/>
      <c r="D66" s="15"/>
      <c r="E66" s="84">
        <v>120000000</v>
      </c>
      <c r="F66" s="84"/>
      <c r="G66" s="48"/>
      <c r="H66" s="49">
        <v>954205841907</v>
      </c>
      <c r="I66" s="48"/>
      <c r="J66" s="49">
        <v>786830419200</v>
      </c>
      <c r="K66" s="48"/>
      <c r="L66" s="49">
        <v>0</v>
      </c>
      <c r="M66" s="48"/>
      <c r="N66" s="49">
        <v>0</v>
      </c>
      <c r="O66" s="48"/>
      <c r="P66" s="49">
        <v>-120000000</v>
      </c>
      <c r="Q66" s="48"/>
      <c r="R66" s="49">
        <v>1015489118811</v>
      </c>
      <c r="S66" s="48"/>
      <c r="T66" s="49">
        <v>0</v>
      </c>
      <c r="U66" s="48"/>
      <c r="V66" s="49">
        <v>0</v>
      </c>
      <c r="W66" s="48"/>
      <c r="X66" s="49">
        <v>0</v>
      </c>
      <c r="Y66" s="48"/>
      <c r="Z66" s="49">
        <v>0</v>
      </c>
      <c r="AA66" s="15"/>
      <c r="AB66" s="22">
        <v>0</v>
      </c>
    </row>
    <row r="67" spans="1:28" ht="21.75" customHeight="1" x14ac:dyDescent="0.4">
      <c r="A67" s="87" t="s">
        <v>76</v>
      </c>
      <c r="B67" s="87"/>
      <c r="C67" s="87"/>
      <c r="D67" s="15"/>
      <c r="E67" s="84">
        <v>250000000</v>
      </c>
      <c r="F67" s="84"/>
      <c r="G67" s="48"/>
      <c r="H67" s="49">
        <v>1519433952747</v>
      </c>
      <c r="I67" s="48"/>
      <c r="J67" s="49">
        <v>1332122475000</v>
      </c>
      <c r="K67" s="48"/>
      <c r="L67" s="49">
        <v>0</v>
      </c>
      <c r="M67" s="48"/>
      <c r="N67" s="49">
        <v>0</v>
      </c>
      <c r="O67" s="48"/>
      <c r="P67" s="49">
        <v>-250000000</v>
      </c>
      <c r="Q67" s="48"/>
      <c r="R67" s="49">
        <v>1530928278570</v>
      </c>
      <c r="S67" s="48"/>
      <c r="T67" s="49">
        <v>0</v>
      </c>
      <c r="U67" s="48"/>
      <c r="V67" s="49">
        <v>0</v>
      </c>
      <c r="W67" s="48"/>
      <c r="X67" s="49">
        <v>0</v>
      </c>
      <c r="Y67" s="48"/>
      <c r="Z67" s="49">
        <v>0</v>
      </c>
      <c r="AA67" s="15"/>
      <c r="AB67" s="22">
        <v>0</v>
      </c>
    </row>
    <row r="68" spans="1:28" ht="21.75" customHeight="1" x14ac:dyDescent="0.4">
      <c r="A68" s="87" t="s">
        <v>77</v>
      </c>
      <c r="B68" s="87"/>
      <c r="C68" s="87"/>
      <c r="D68" s="15"/>
      <c r="E68" s="84">
        <v>209000000</v>
      </c>
      <c r="F68" s="84"/>
      <c r="G68" s="48"/>
      <c r="H68" s="49">
        <v>309828797736</v>
      </c>
      <c r="I68" s="48"/>
      <c r="J68" s="49">
        <v>173995536770</v>
      </c>
      <c r="K68" s="48"/>
      <c r="L68" s="49">
        <v>0</v>
      </c>
      <c r="M68" s="48"/>
      <c r="N68" s="49">
        <v>0</v>
      </c>
      <c r="O68" s="48"/>
      <c r="P68" s="49">
        <v>0</v>
      </c>
      <c r="Q68" s="48"/>
      <c r="R68" s="49">
        <v>0</v>
      </c>
      <c r="S68" s="48"/>
      <c r="T68" s="49">
        <v>209000000</v>
      </c>
      <c r="U68" s="48"/>
      <c r="V68" s="49">
        <v>1023</v>
      </c>
      <c r="W68" s="48"/>
      <c r="X68" s="49">
        <v>309828797736</v>
      </c>
      <c r="Y68" s="48"/>
      <c r="Z68" s="49">
        <v>212154271890</v>
      </c>
      <c r="AA68" s="15"/>
      <c r="AB68" s="22">
        <v>0.21</v>
      </c>
    </row>
    <row r="69" spans="1:28" ht="21.75" customHeight="1" x14ac:dyDescent="0.4">
      <c r="A69" s="87" t="s">
        <v>78</v>
      </c>
      <c r="B69" s="87"/>
      <c r="C69" s="87"/>
      <c r="D69" s="15"/>
      <c r="E69" s="84">
        <v>50000000</v>
      </c>
      <c r="F69" s="84"/>
      <c r="G69" s="48"/>
      <c r="H69" s="49">
        <v>597703787757</v>
      </c>
      <c r="I69" s="48"/>
      <c r="J69" s="49">
        <v>368628305000</v>
      </c>
      <c r="K69" s="48"/>
      <c r="L69" s="49">
        <v>0</v>
      </c>
      <c r="M69" s="48"/>
      <c r="N69" s="49">
        <v>0</v>
      </c>
      <c r="O69" s="48"/>
      <c r="P69" s="49">
        <v>0</v>
      </c>
      <c r="Q69" s="48"/>
      <c r="R69" s="49">
        <v>0</v>
      </c>
      <c r="S69" s="48"/>
      <c r="T69" s="49">
        <v>50000000</v>
      </c>
      <c r="U69" s="48"/>
      <c r="V69" s="49">
        <v>7430</v>
      </c>
      <c r="W69" s="48"/>
      <c r="X69" s="49">
        <v>597703787757</v>
      </c>
      <c r="Y69" s="48"/>
      <c r="Z69" s="49">
        <v>368628305000</v>
      </c>
      <c r="AA69" s="15"/>
      <c r="AB69" s="22">
        <v>0.37</v>
      </c>
    </row>
    <row r="70" spans="1:28" ht="21.75" customHeight="1" x14ac:dyDescent="0.4">
      <c r="A70" s="87" t="s">
        <v>79</v>
      </c>
      <c r="B70" s="87"/>
      <c r="C70" s="87"/>
      <c r="D70" s="15"/>
      <c r="E70" s="84">
        <v>30000000</v>
      </c>
      <c r="F70" s="84"/>
      <c r="G70" s="48"/>
      <c r="H70" s="49">
        <v>545870231231</v>
      </c>
      <c r="I70" s="48"/>
      <c r="J70" s="49">
        <v>515583492000</v>
      </c>
      <c r="K70" s="48"/>
      <c r="L70" s="49">
        <v>0</v>
      </c>
      <c r="M70" s="48"/>
      <c r="N70" s="49">
        <v>0</v>
      </c>
      <c r="O70" s="48"/>
      <c r="P70" s="49">
        <v>0</v>
      </c>
      <c r="Q70" s="48"/>
      <c r="R70" s="49">
        <v>0</v>
      </c>
      <c r="S70" s="48"/>
      <c r="T70" s="49">
        <v>30000000</v>
      </c>
      <c r="U70" s="48"/>
      <c r="V70" s="49">
        <v>26700</v>
      </c>
      <c r="W70" s="48"/>
      <c r="X70" s="49">
        <v>545870231231</v>
      </c>
      <c r="Y70" s="48"/>
      <c r="Z70" s="49">
        <v>794808270000</v>
      </c>
      <c r="AA70" s="15"/>
      <c r="AB70" s="22">
        <v>0.8</v>
      </c>
    </row>
    <row r="71" spans="1:28" ht="21.75" customHeight="1" x14ac:dyDescent="0.4">
      <c r="A71" s="87" t="s">
        <v>80</v>
      </c>
      <c r="B71" s="87"/>
      <c r="C71" s="87"/>
      <c r="D71" s="15"/>
      <c r="E71" s="84">
        <v>54000000</v>
      </c>
      <c r="F71" s="84"/>
      <c r="G71" s="48"/>
      <c r="H71" s="49">
        <v>979858558497</v>
      </c>
      <c r="I71" s="48"/>
      <c r="J71" s="49">
        <v>1063078387200</v>
      </c>
      <c r="K71" s="48"/>
      <c r="L71" s="49">
        <v>32252434</v>
      </c>
      <c r="M71" s="48"/>
      <c r="N71" s="49">
        <v>995046425813</v>
      </c>
      <c r="O71" s="48"/>
      <c r="P71" s="49">
        <v>0</v>
      </c>
      <c r="Q71" s="48"/>
      <c r="R71" s="49">
        <v>0</v>
      </c>
      <c r="S71" s="48"/>
      <c r="T71" s="49">
        <v>86252434</v>
      </c>
      <c r="U71" s="48"/>
      <c r="V71" s="49">
        <v>26860</v>
      </c>
      <c r="W71" s="48"/>
      <c r="X71" s="49">
        <v>1974904984310</v>
      </c>
      <c r="Y71" s="48"/>
      <c r="Z71" s="49">
        <v>2298831974123.9302</v>
      </c>
      <c r="AA71" s="15"/>
      <c r="AB71" s="22">
        <v>2.3199999999999998</v>
      </c>
    </row>
    <row r="72" spans="1:28" ht="21.75" customHeight="1" x14ac:dyDescent="0.4">
      <c r="A72" s="87" t="s">
        <v>81</v>
      </c>
      <c r="B72" s="87"/>
      <c r="C72" s="87"/>
      <c r="D72" s="15"/>
      <c r="E72" s="84">
        <v>149800000</v>
      </c>
      <c r="F72" s="84"/>
      <c r="G72" s="48"/>
      <c r="H72" s="49">
        <v>1621894899885</v>
      </c>
      <c r="I72" s="48"/>
      <c r="J72" s="49">
        <v>2115176314580</v>
      </c>
      <c r="K72" s="48"/>
      <c r="L72" s="49">
        <v>150200000</v>
      </c>
      <c r="M72" s="48"/>
      <c r="N72" s="49">
        <v>3181822114397</v>
      </c>
      <c r="O72" s="48"/>
      <c r="P72" s="49">
        <v>0</v>
      </c>
      <c r="Q72" s="48"/>
      <c r="R72" s="49">
        <v>0</v>
      </c>
      <c r="S72" s="48"/>
      <c r="T72" s="49">
        <v>300000000</v>
      </c>
      <c r="U72" s="48"/>
      <c r="V72" s="49">
        <v>22070</v>
      </c>
      <c r="W72" s="48"/>
      <c r="X72" s="49">
        <v>4803717014282</v>
      </c>
      <c r="Y72" s="48"/>
      <c r="Z72" s="49">
        <v>6569819670000</v>
      </c>
      <c r="AA72" s="15"/>
      <c r="AB72" s="22">
        <v>6.62</v>
      </c>
    </row>
    <row r="73" spans="1:28" ht="21.75" customHeight="1" x14ac:dyDescent="0.4">
      <c r="A73" s="87" t="s">
        <v>82</v>
      </c>
      <c r="B73" s="87"/>
      <c r="C73" s="87"/>
      <c r="D73" s="15"/>
      <c r="E73" s="84">
        <v>35000000</v>
      </c>
      <c r="F73" s="84"/>
      <c r="G73" s="48"/>
      <c r="H73" s="49">
        <v>189069297255</v>
      </c>
      <c r="I73" s="48"/>
      <c r="J73" s="49">
        <v>166770818900</v>
      </c>
      <c r="K73" s="48"/>
      <c r="L73" s="49">
        <v>11000000</v>
      </c>
      <c r="M73" s="48"/>
      <c r="N73" s="49">
        <v>54714055003</v>
      </c>
      <c r="O73" s="48"/>
      <c r="P73" s="49">
        <v>0</v>
      </c>
      <c r="Q73" s="48"/>
      <c r="R73" s="49">
        <v>0</v>
      </c>
      <c r="S73" s="48"/>
      <c r="T73" s="49">
        <v>46000000</v>
      </c>
      <c r="U73" s="48"/>
      <c r="V73" s="49">
        <v>5490</v>
      </c>
      <c r="W73" s="48"/>
      <c r="X73" s="49">
        <v>243783352258</v>
      </c>
      <c r="Y73" s="48"/>
      <c r="Z73" s="49">
        <v>250587865800</v>
      </c>
      <c r="AA73" s="15"/>
      <c r="AB73" s="22">
        <v>0.25</v>
      </c>
    </row>
    <row r="74" spans="1:28" ht="21.75" customHeight="1" x14ac:dyDescent="0.4">
      <c r="A74" s="87" t="s">
        <v>83</v>
      </c>
      <c r="B74" s="87"/>
      <c r="C74" s="87"/>
      <c r="D74" s="15"/>
      <c r="E74" s="84">
        <v>20000000</v>
      </c>
      <c r="F74" s="84"/>
      <c r="G74" s="48"/>
      <c r="H74" s="49">
        <v>341493073361</v>
      </c>
      <c r="I74" s="48"/>
      <c r="J74" s="49">
        <v>309191332000</v>
      </c>
      <c r="K74" s="48"/>
      <c r="L74" s="49">
        <v>10000000</v>
      </c>
      <c r="M74" s="48"/>
      <c r="N74" s="49">
        <v>221064327676</v>
      </c>
      <c r="O74" s="48"/>
      <c r="P74" s="49">
        <v>0</v>
      </c>
      <c r="Q74" s="48"/>
      <c r="R74" s="49">
        <v>0</v>
      </c>
      <c r="S74" s="48"/>
      <c r="T74" s="49">
        <v>30000000</v>
      </c>
      <c r="U74" s="48"/>
      <c r="V74" s="49">
        <v>26750</v>
      </c>
      <c r="W74" s="48"/>
      <c r="X74" s="49">
        <v>562557401037</v>
      </c>
      <c r="Y74" s="48"/>
      <c r="Z74" s="49">
        <v>796296675000</v>
      </c>
      <c r="AA74" s="15"/>
      <c r="AB74" s="22">
        <v>0.8</v>
      </c>
    </row>
    <row r="75" spans="1:28" ht="21.75" customHeight="1" x14ac:dyDescent="0.4">
      <c r="A75" s="87" t="s">
        <v>84</v>
      </c>
      <c r="B75" s="87"/>
      <c r="C75" s="87"/>
      <c r="D75" s="15"/>
      <c r="E75" s="84">
        <v>40050000</v>
      </c>
      <c r="F75" s="84"/>
      <c r="G75" s="48"/>
      <c r="H75" s="49">
        <v>238085798479</v>
      </c>
      <c r="I75" s="48"/>
      <c r="J75" s="49">
        <v>307590800490</v>
      </c>
      <c r="K75" s="48"/>
      <c r="L75" s="49">
        <v>0</v>
      </c>
      <c r="M75" s="48"/>
      <c r="N75" s="49">
        <v>0</v>
      </c>
      <c r="O75" s="48"/>
      <c r="P75" s="49">
        <v>0</v>
      </c>
      <c r="Q75" s="48"/>
      <c r="R75" s="49">
        <v>0</v>
      </c>
      <c r="S75" s="48"/>
      <c r="T75" s="49">
        <v>40050000</v>
      </c>
      <c r="U75" s="48"/>
      <c r="V75" s="49">
        <v>10440</v>
      </c>
      <c r="W75" s="48"/>
      <c r="X75" s="49">
        <v>238085798479</v>
      </c>
      <c r="Y75" s="48"/>
      <c r="Z75" s="49">
        <v>414889916940</v>
      </c>
      <c r="AA75" s="15"/>
      <c r="AB75" s="22">
        <v>0.42</v>
      </c>
    </row>
    <row r="76" spans="1:28" ht="21.75" customHeight="1" x14ac:dyDescent="0.4">
      <c r="A76" s="87" t="s">
        <v>85</v>
      </c>
      <c r="B76" s="87"/>
      <c r="C76" s="87"/>
      <c r="D76" s="15"/>
      <c r="E76" s="84">
        <v>192000000</v>
      </c>
      <c r="F76" s="84"/>
      <c r="G76" s="48"/>
      <c r="H76" s="49">
        <v>771401184822</v>
      </c>
      <c r="I76" s="48"/>
      <c r="J76" s="49">
        <v>1074509337600</v>
      </c>
      <c r="K76" s="48"/>
      <c r="L76" s="49">
        <v>0</v>
      </c>
      <c r="M76" s="48"/>
      <c r="N76" s="49">
        <v>0</v>
      </c>
      <c r="O76" s="48"/>
      <c r="P76" s="49">
        <v>-192000000</v>
      </c>
      <c r="Q76" s="48"/>
      <c r="R76" s="49">
        <v>1510351149805</v>
      </c>
      <c r="S76" s="48"/>
      <c r="T76" s="49">
        <v>0</v>
      </c>
      <c r="U76" s="48"/>
      <c r="V76" s="49">
        <v>0</v>
      </c>
      <c r="W76" s="48"/>
      <c r="X76" s="49">
        <v>0</v>
      </c>
      <c r="Y76" s="48"/>
      <c r="Z76" s="49">
        <v>0</v>
      </c>
      <c r="AA76" s="15"/>
      <c r="AB76" s="22">
        <v>0</v>
      </c>
    </row>
    <row r="77" spans="1:28" ht="21.75" customHeight="1" x14ac:dyDescent="0.4">
      <c r="A77" s="87" t="s">
        <v>86</v>
      </c>
      <c r="B77" s="87"/>
      <c r="C77" s="87"/>
      <c r="D77" s="15"/>
      <c r="E77" s="84">
        <v>159000000</v>
      </c>
      <c r="F77" s="84"/>
      <c r="G77" s="48"/>
      <c r="H77" s="49">
        <v>560831276845</v>
      </c>
      <c r="I77" s="48"/>
      <c r="J77" s="49">
        <v>495716262060</v>
      </c>
      <c r="K77" s="48"/>
      <c r="L77" s="49">
        <v>0</v>
      </c>
      <c r="M77" s="48"/>
      <c r="N77" s="49">
        <v>0</v>
      </c>
      <c r="O77" s="48"/>
      <c r="P77" s="49">
        <v>0</v>
      </c>
      <c r="Q77" s="48"/>
      <c r="R77" s="49">
        <v>0</v>
      </c>
      <c r="S77" s="48"/>
      <c r="T77" s="49">
        <v>159000000</v>
      </c>
      <c r="U77" s="48"/>
      <c r="V77" s="49">
        <v>4574</v>
      </c>
      <c r="W77" s="48"/>
      <c r="X77" s="49">
        <v>560831276845</v>
      </c>
      <c r="Y77" s="48"/>
      <c r="Z77" s="49">
        <v>721644233820</v>
      </c>
      <c r="AA77" s="15"/>
      <c r="AB77" s="22">
        <v>0.73</v>
      </c>
    </row>
    <row r="78" spans="1:28" ht="21.75" customHeight="1" x14ac:dyDescent="0.4">
      <c r="A78" s="87" t="s">
        <v>87</v>
      </c>
      <c r="B78" s="87"/>
      <c r="C78" s="87"/>
      <c r="D78" s="15"/>
      <c r="E78" s="84">
        <v>360000</v>
      </c>
      <c r="F78" s="84"/>
      <c r="G78" s="48"/>
      <c r="H78" s="49">
        <v>3747399555</v>
      </c>
      <c r="I78" s="48"/>
      <c r="J78" s="49">
        <v>3507872904</v>
      </c>
      <c r="K78" s="48"/>
      <c r="L78" s="49">
        <v>0</v>
      </c>
      <c r="M78" s="48"/>
      <c r="N78" s="49">
        <v>0</v>
      </c>
      <c r="O78" s="48"/>
      <c r="P78" s="49">
        <v>0</v>
      </c>
      <c r="Q78" s="48"/>
      <c r="R78" s="49">
        <v>0</v>
      </c>
      <c r="S78" s="48"/>
      <c r="T78" s="49">
        <v>360000</v>
      </c>
      <c r="U78" s="48"/>
      <c r="V78" s="49">
        <v>16690</v>
      </c>
      <c r="W78" s="48"/>
      <c r="X78" s="49">
        <v>3747399555</v>
      </c>
      <c r="Y78" s="48"/>
      <c r="Z78" s="49">
        <v>5961955068</v>
      </c>
      <c r="AA78" s="15"/>
      <c r="AB78" s="22">
        <v>0.01</v>
      </c>
    </row>
    <row r="79" spans="1:28" ht="21.75" customHeight="1" x14ac:dyDescent="0.4">
      <c r="A79" s="87" t="s">
        <v>88</v>
      </c>
      <c r="B79" s="87"/>
      <c r="C79" s="87"/>
      <c r="D79" s="15"/>
      <c r="E79" s="84">
        <v>150000000</v>
      </c>
      <c r="F79" s="84"/>
      <c r="G79" s="48"/>
      <c r="H79" s="49">
        <v>1133715190750</v>
      </c>
      <c r="I79" s="48"/>
      <c r="J79" s="49">
        <v>684666300000</v>
      </c>
      <c r="K79" s="48"/>
      <c r="L79" s="49">
        <v>0</v>
      </c>
      <c r="M79" s="48"/>
      <c r="N79" s="49">
        <v>0</v>
      </c>
      <c r="O79" s="48"/>
      <c r="P79" s="49">
        <v>0</v>
      </c>
      <c r="Q79" s="48"/>
      <c r="R79" s="49">
        <v>0</v>
      </c>
      <c r="S79" s="48"/>
      <c r="T79" s="49">
        <v>150000000</v>
      </c>
      <c r="U79" s="48"/>
      <c r="V79" s="49">
        <v>6590</v>
      </c>
      <c r="W79" s="48"/>
      <c r="X79" s="49">
        <v>1133715190750</v>
      </c>
      <c r="Y79" s="48"/>
      <c r="Z79" s="49">
        <v>980858895000</v>
      </c>
      <c r="AA79" s="15"/>
      <c r="AB79" s="22">
        <v>0.99</v>
      </c>
    </row>
    <row r="80" spans="1:28" ht="21.75" customHeight="1" x14ac:dyDescent="0.4">
      <c r="A80" s="87" t="s">
        <v>89</v>
      </c>
      <c r="B80" s="87"/>
      <c r="C80" s="87"/>
      <c r="D80" s="15"/>
      <c r="E80" s="84">
        <v>73700000</v>
      </c>
      <c r="F80" s="84"/>
      <c r="G80" s="48"/>
      <c r="H80" s="49">
        <v>401641670537</v>
      </c>
      <c r="I80" s="48"/>
      <c r="J80" s="49">
        <v>533119879710</v>
      </c>
      <c r="K80" s="48"/>
      <c r="L80" s="49">
        <v>0</v>
      </c>
      <c r="M80" s="48"/>
      <c r="N80" s="49">
        <v>0</v>
      </c>
      <c r="O80" s="48"/>
      <c r="P80" s="49">
        <v>0</v>
      </c>
      <c r="Q80" s="48"/>
      <c r="R80" s="49">
        <v>0</v>
      </c>
      <c r="S80" s="48"/>
      <c r="T80" s="49">
        <v>73700000</v>
      </c>
      <c r="U80" s="48"/>
      <c r="V80" s="49">
        <v>11390</v>
      </c>
      <c r="W80" s="48"/>
      <c r="X80" s="49">
        <v>401641670537</v>
      </c>
      <c r="Y80" s="48"/>
      <c r="Z80" s="49">
        <v>832954105610</v>
      </c>
      <c r="AA80" s="15"/>
      <c r="AB80" s="22">
        <v>0.84</v>
      </c>
    </row>
    <row r="81" spans="1:28" ht="21.75" customHeight="1" x14ac:dyDescent="0.4">
      <c r="A81" s="87" t="s">
        <v>90</v>
      </c>
      <c r="B81" s="87"/>
      <c r="C81" s="87"/>
      <c r="D81" s="15"/>
      <c r="E81" s="84">
        <v>52000000</v>
      </c>
      <c r="F81" s="84"/>
      <c r="G81" s="48"/>
      <c r="H81" s="49">
        <v>289647093528</v>
      </c>
      <c r="I81" s="48"/>
      <c r="J81" s="49">
        <v>285337161200</v>
      </c>
      <c r="K81" s="48"/>
      <c r="L81" s="49">
        <v>0</v>
      </c>
      <c r="M81" s="48"/>
      <c r="N81" s="49">
        <v>0</v>
      </c>
      <c r="O81" s="48"/>
      <c r="P81" s="49">
        <v>-52000000</v>
      </c>
      <c r="Q81" s="48"/>
      <c r="R81" s="49">
        <v>297570019847</v>
      </c>
      <c r="S81" s="48"/>
      <c r="T81" s="49">
        <v>0</v>
      </c>
      <c r="U81" s="48"/>
      <c r="V81" s="49">
        <v>0</v>
      </c>
      <c r="W81" s="48"/>
      <c r="X81" s="49">
        <v>0</v>
      </c>
      <c r="Y81" s="48"/>
      <c r="Z81" s="49">
        <v>0</v>
      </c>
      <c r="AA81" s="15"/>
      <c r="AB81" s="22">
        <v>0</v>
      </c>
    </row>
    <row r="82" spans="1:28" ht="21.75" customHeight="1" x14ac:dyDescent="0.4">
      <c r="A82" s="87" t="s">
        <v>91</v>
      </c>
      <c r="B82" s="87"/>
      <c r="C82" s="87"/>
      <c r="D82" s="15"/>
      <c r="E82" s="84">
        <v>401250</v>
      </c>
      <c r="F82" s="84"/>
      <c r="G82" s="48"/>
      <c r="H82" s="49">
        <v>3889005415</v>
      </c>
      <c r="I82" s="48"/>
      <c r="J82" s="49">
        <v>5023437574.2375002</v>
      </c>
      <c r="K82" s="48"/>
      <c r="L82" s="49">
        <v>0</v>
      </c>
      <c r="M82" s="48"/>
      <c r="N82" s="49">
        <v>0</v>
      </c>
      <c r="O82" s="48"/>
      <c r="P82" s="49">
        <v>-401250</v>
      </c>
      <c r="Q82" s="48"/>
      <c r="R82" s="49">
        <v>6103651233</v>
      </c>
      <c r="S82" s="48"/>
      <c r="T82" s="49">
        <v>0</v>
      </c>
      <c r="U82" s="48"/>
      <c r="V82" s="49">
        <v>0</v>
      </c>
      <c r="W82" s="48"/>
      <c r="X82" s="49">
        <v>0</v>
      </c>
      <c r="Y82" s="48"/>
      <c r="Z82" s="49">
        <v>0</v>
      </c>
      <c r="AA82" s="15"/>
      <c r="AB82" s="22">
        <v>0</v>
      </c>
    </row>
    <row r="83" spans="1:28" ht="21.75" customHeight="1" x14ac:dyDescent="0.4">
      <c r="A83" s="87" t="s">
        <v>92</v>
      </c>
      <c r="B83" s="87"/>
      <c r="C83" s="87"/>
      <c r="D83" s="15"/>
      <c r="E83" s="84">
        <v>0</v>
      </c>
      <c r="F83" s="84"/>
      <c r="G83" s="48"/>
      <c r="H83" s="49">
        <v>0</v>
      </c>
      <c r="I83" s="48"/>
      <c r="J83" s="49">
        <v>0</v>
      </c>
      <c r="K83" s="48"/>
      <c r="L83" s="49">
        <v>60000000</v>
      </c>
      <c r="M83" s="48"/>
      <c r="N83" s="49">
        <v>483057209587</v>
      </c>
      <c r="O83" s="48"/>
      <c r="P83" s="49">
        <v>0</v>
      </c>
      <c r="Q83" s="48"/>
      <c r="R83" s="49">
        <v>0</v>
      </c>
      <c r="S83" s="48"/>
      <c r="T83" s="49">
        <v>60000000</v>
      </c>
      <c r="U83" s="48"/>
      <c r="V83" s="49">
        <v>8010</v>
      </c>
      <c r="W83" s="48"/>
      <c r="X83" s="49">
        <v>483057209587</v>
      </c>
      <c r="Y83" s="48"/>
      <c r="Z83" s="49">
        <v>476884962000</v>
      </c>
      <c r="AA83" s="15"/>
      <c r="AB83" s="22">
        <v>0.48</v>
      </c>
    </row>
    <row r="84" spans="1:28" ht="21.75" customHeight="1" x14ac:dyDescent="0.4">
      <c r="A84" s="87" t="s">
        <v>93</v>
      </c>
      <c r="B84" s="87"/>
      <c r="C84" s="87"/>
      <c r="D84" s="15"/>
      <c r="E84" s="84">
        <v>0</v>
      </c>
      <c r="F84" s="84"/>
      <c r="G84" s="48"/>
      <c r="H84" s="49">
        <v>0</v>
      </c>
      <c r="I84" s="48"/>
      <c r="J84" s="49">
        <v>0</v>
      </c>
      <c r="K84" s="48"/>
      <c r="L84" s="49">
        <v>200000000</v>
      </c>
      <c r="M84" s="48"/>
      <c r="N84" s="49">
        <v>1572675740804</v>
      </c>
      <c r="O84" s="48"/>
      <c r="P84" s="49">
        <v>0</v>
      </c>
      <c r="Q84" s="48"/>
      <c r="R84" s="49">
        <v>0</v>
      </c>
      <c r="S84" s="48"/>
      <c r="T84" s="49">
        <v>200000000</v>
      </c>
      <c r="U84" s="48"/>
      <c r="V84" s="49">
        <v>9130</v>
      </c>
      <c r="W84" s="48"/>
      <c r="X84" s="49">
        <v>1572675740804</v>
      </c>
      <c r="Y84" s="48"/>
      <c r="Z84" s="49">
        <v>1811885020000</v>
      </c>
      <c r="AA84" s="15"/>
      <c r="AB84" s="22">
        <v>1.83</v>
      </c>
    </row>
    <row r="85" spans="1:28" ht="21.75" customHeight="1" x14ac:dyDescent="0.4">
      <c r="A85" s="87" t="s">
        <v>94</v>
      </c>
      <c r="B85" s="87"/>
      <c r="C85" s="87"/>
      <c r="D85" s="15"/>
      <c r="E85" s="84">
        <v>0</v>
      </c>
      <c r="F85" s="84"/>
      <c r="G85" s="48"/>
      <c r="H85" s="49">
        <v>0</v>
      </c>
      <c r="I85" s="48"/>
      <c r="J85" s="49">
        <v>0</v>
      </c>
      <c r="K85" s="48"/>
      <c r="L85" s="49">
        <v>34287118</v>
      </c>
      <c r="M85" s="48"/>
      <c r="N85" s="49">
        <v>676642721081</v>
      </c>
      <c r="O85" s="48"/>
      <c r="P85" s="49">
        <v>0</v>
      </c>
      <c r="Q85" s="48"/>
      <c r="R85" s="49">
        <v>0</v>
      </c>
      <c r="S85" s="48"/>
      <c r="T85" s="49">
        <v>34287118</v>
      </c>
      <c r="U85" s="48"/>
      <c r="V85" s="49">
        <v>19100</v>
      </c>
      <c r="W85" s="48"/>
      <c r="X85" s="49">
        <v>676642721081</v>
      </c>
      <c r="Y85" s="48"/>
      <c r="Z85" s="49">
        <v>649821700837.12598</v>
      </c>
      <c r="AA85" s="15"/>
      <c r="AB85" s="22">
        <v>0.65</v>
      </c>
    </row>
    <row r="86" spans="1:28" ht="21.75" customHeight="1" x14ac:dyDescent="0.4">
      <c r="A86" s="87" t="s">
        <v>95</v>
      </c>
      <c r="B86" s="87"/>
      <c r="C86" s="87"/>
      <c r="D86" s="15"/>
      <c r="E86" s="84">
        <v>0</v>
      </c>
      <c r="F86" s="84"/>
      <c r="G86" s="48"/>
      <c r="H86" s="49">
        <v>0</v>
      </c>
      <c r="I86" s="48"/>
      <c r="J86" s="49">
        <v>0</v>
      </c>
      <c r="K86" s="48"/>
      <c r="L86" s="49">
        <v>83326248</v>
      </c>
      <c r="M86" s="48"/>
      <c r="N86" s="49">
        <v>696970046114</v>
      </c>
      <c r="O86" s="48"/>
      <c r="P86" s="49">
        <v>0</v>
      </c>
      <c r="Q86" s="48"/>
      <c r="R86" s="49">
        <v>0</v>
      </c>
      <c r="S86" s="48"/>
      <c r="T86" s="49">
        <v>83326248</v>
      </c>
      <c r="U86" s="48"/>
      <c r="V86" s="49">
        <v>9180</v>
      </c>
      <c r="W86" s="48"/>
      <c r="X86" s="49">
        <v>696970046114</v>
      </c>
      <c r="Y86" s="48"/>
      <c r="Z86" s="49">
        <v>759022009425.17297</v>
      </c>
      <c r="AA86" s="15"/>
      <c r="AB86" s="22">
        <v>0.76</v>
      </c>
    </row>
    <row r="87" spans="1:28" ht="21.75" customHeight="1" x14ac:dyDescent="0.4">
      <c r="A87" s="87" t="s">
        <v>96</v>
      </c>
      <c r="B87" s="87"/>
      <c r="C87" s="87"/>
      <c r="D87" s="15"/>
      <c r="E87" s="84">
        <v>0</v>
      </c>
      <c r="F87" s="84"/>
      <c r="G87" s="48"/>
      <c r="H87" s="49">
        <v>0</v>
      </c>
      <c r="I87" s="48"/>
      <c r="J87" s="49">
        <v>0</v>
      </c>
      <c r="K87" s="48"/>
      <c r="L87" s="49">
        <v>85000000</v>
      </c>
      <c r="M87" s="48"/>
      <c r="N87" s="49">
        <v>469227774533</v>
      </c>
      <c r="O87" s="48"/>
      <c r="P87" s="49">
        <v>0</v>
      </c>
      <c r="Q87" s="48"/>
      <c r="R87" s="49">
        <v>0</v>
      </c>
      <c r="S87" s="48"/>
      <c r="T87" s="49">
        <v>85000000</v>
      </c>
      <c r="U87" s="48"/>
      <c r="V87" s="49">
        <v>5520</v>
      </c>
      <c r="W87" s="48"/>
      <c r="X87" s="49">
        <v>469227774533</v>
      </c>
      <c r="Y87" s="48"/>
      <c r="Z87" s="49">
        <v>465573084000</v>
      </c>
      <c r="AA87" s="15"/>
      <c r="AB87" s="22">
        <v>0.47</v>
      </c>
    </row>
    <row r="88" spans="1:28" ht="21.75" customHeight="1" x14ac:dyDescent="0.4">
      <c r="A88" s="87" t="s">
        <v>97</v>
      </c>
      <c r="B88" s="87"/>
      <c r="C88" s="87"/>
      <c r="D88" s="15"/>
      <c r="E88" s="84">
        <v>0</v>
      </c>
      <c r="F88" s="84"/>
      <c r="G88" s="48"/>
      <c r="H88" s="49">
        <v>0</v>
      </c>
      <c r="I88" s="48"/>
      <c r="J88" s="49">
        <v>0</v>
      </c>
      <c r="K88" s="48"/>
      <c r="L88" s="49">
        <v>45850518</v>
      </c>
      <c r="M88" s="48"/>
      <c r="N88" s="49">
        <v>227029798092</v>
      </c>
      <c r="O88" s="48"/>
      <c r="P88" s="49">
        <v>0</v>
      </c>
      <c r="Q88" s="48"/>
      <c r="R88" s="49">
        <v>0</v>
      </c>
      <c r="S88" s="48"/>
      <c r="T88" s="49">
        <v>45850518</v>
      </c>
      <c r="U88" s="48"/>
      <c r="V88" s="49">
        <v>5380</v>
      </c>
      <c r="W88" s="48"/>
      <c r="X88" s="49">
        <v>227029798092</v>
      </c>
      <c r="Y88" s="48"/>
      <c r="Z88" s="49">
        <v>244768983007.72699</v>
      </c>
      <c r="AA88" s="15"/>
      <c r="AB88" s="22">
        <v>0.25</v>
      </c>
    </row>
    <row r="89" spans="1:28" ht="21.75" customHeight="1" x14ac:dyDescent="0.4">
      <c r="A89" s="87" t="s">
        <v>98</v>
      </c>
      <c r="B89" s="87"/>
      <c r="C89" s="87"/>
      <c r="D89" s="15"/>
      <c r="E89" s="84">
        <v>0</v>
      </c>
      <c r="F89" s="84"/>
      <c r="G89" s="48"/>
      <c r="H89" s="49">
        <v>0</v>
      </c>
      <c r="I89" s="48"/>
      <c r="J89" s="49">
        <v>0</v>
      </c>
      <c r="K89" s="48"/>
      <c r="L89" s="49">
        <v>100000000</v>
      </c>
      <c r="M89" s="48"/>
      <c r="N89" s="49">
        <v>0</v>
      </c>
      <c r="O89" s="48"/>
      <c r="P89" s="49">
        <v>0</v>
      </c>
      <c r="Q89" s="48"/>
      <c r="R89" s="49">
        <v>0</v>
      </c>
      <c r="S89" s="48"/>
      <c r="T89" s="49">
        <v>100000000</v>
      </c>
      <c r="U89" s="48"/>
      <c r="V89" s="49">
        <v>10130</v>
      </c>
      <c r="W89" s="48"/>
      <c r="X89" s="49">
        <v>563216404594</v>
      </c>
      <c r="Y89" s="48"/>
      <c r="Z89" s="49">
        <v>1005169510000</v>
      </c>
      <c r="AA89" s="15"/>
      <c r="AB89" s="22">
        <v>1.01</v>
      </c>
    </row>
    <row r="90" spans="1:28" ht="21.75" customHeight="1" x14ac:dyDescent="0.4">
      <c r="A90" s="87" t="s">
        <v>99</v>
      </c>
      <c r="B90" s="87"/>
      <c r="C90" s="87"/>
      <c r="D90" s="15"/>
      <c r="E90" s="84">
        <v>0</v>
      </c>
      <c r="F90" s="84"/>
      <c r="G90" s="48"/>
      <c r="H90" s="49">
        <v>0</v>
      </c>
      <c r="I90" s="48"/>
      <c r="J90" s="49">
        <v>0</v>
      </c>
      <c r="K90" s="48"/>
      <c r="L90" s="49">
        <v>40400000</v>
      </c>
      <c r="M90" s="48"/>
      <c r="N90" s="49">
        <v>394705464533</v>
      </c>
      <c r="O90" s="48"/>
      <c r="P90" s="49">
        <v>0</v>
      </c>
      <c r="Q90" s="48"/>
      <c r="R90" s="49">
        <v>0</v>
      </c>
      <c r="S90" s="48"/>
      <c r="T90" s="49">
        <v>40400000</v>
      </c>
      <c r="U90" s="48"/>
      <c r="V90" s="49">
        <v>9500</v>
      </c>
      <c r="W90" s="48"/>
      <c r="X90" s="49">
        <v>394705464533</v>
      </c>
      <c r="Y90" s="48"/>
      <c r="Z90" s="49">
        <v>380833226000</v>
      </c>
      <c r="AA90" s="15"/>
      <c r="AB90" s="22">
        <v>0.38</v>
      </c>
    </row>
    <row r="91" spans="1:28" ht="21.75" customHeight="1" x14ac:dyDescent="0.4">
      <c r="A91" s="87" t="s">
        <v>100</v>
      </c>
      <c r="B91" s="87"/>
      <c r="C91" s="87"/>
      <c r="D91" s="15"/>
      <c r="E91" s="84">
        <v>0</v>
      </c>
      <c r="F91" s="84"/>
      <c r="G91" s="48"/>
      <c r="H91" s="49">
        <v>0</v>
      </c>
      <c r="I91" s="48"/>
      <c r="J91" s="49">
        <v>0</v>
      </c>
      <c r="K91" s="48"/>
      <c r="L91" s="49">
        <v>125800000</v>
      </c>
      <c r="M91" s="48"/>
      <c r="N91" s="49">
        <v>1079565091842</v>
      </c>
      <c r="O91" s="48"/>
      <c r="P91" s="49">
        <v>0</v>
      </c>
      <c r="Q91" s="48"/>
      <c r="R91" s="49">
        <v>0</v>
      </c>
      <c r="S91" s="48"/>
      <c r="T91" s="49">
        <v>125800000</v>
      </c>
      <c r="U91" s="48"/>
      <c r="V91" s="49">
        <v>8650</v>
      </c>
      <c r="W91" s="48"/>
      <c r="X91" s="49">
        <v>1079565091842</v>
      </c>
      <c r="Y91" s="48"/>
      <c r="Z91" s="49">
        <v>1079758445900</v>
      </c>
      <c r="AA91" s="15"/>
      <c r="AB91" s="22">
        <v>1.0900000000000001</v>
      </c>
    </row>
    <row r="92" spans="1:28" ht="21.75" customHeight="1" x14ac:dyDescent="0.4">
      <c r="A92" s="87" t="s">
        <v>101</v>
      </c>
      <c r="B92" s="87"/>
      <c r="C92" s="87"/>
      <c r="D92" s="15"/>
      <c r="E92" s="84">
        <v>0</v>
      </c>
      <c r="F92" s="84"/>
      <c r="G92" s="48"/>
      <c r="H92" s="49">
        <v>0</v>
      </c>
      <c r="I92" s="48"/>
      <c r="J92" s="49">
        <v>0</v>
      </c>
      <c r="K92" s="48"/>
      <c r="L92" s="49">
        <v>120000000</v>
      </c>
      <c r="M92" s="48"/>
      <c r="N92" s="49">
        <v>594907339084</v>
      </c>
      <c r="O92" s="48"/>
      <c r="P92" s="49">
        <v>0</v>
      </c>
      <c r="Q92" s="48"/>
      <c r="R92" s="49">
        <v>0</v>
      </c>
      <c r="S92" s="48"/>
      <c r="T92" s="49">
        <v>120000000</v>
      </c>
      <c r="U92" s="48"/>
      <c r="V92" s="49">
        <v>5130</v>
      </c>
      <c r="W92" s="48"/>
      <c r="X92" s="49">
        <v>594907339084</v>
      </c>
      <c r="Y92" s="48"/>
      <c r="Z92" s="49">
        <v>610841412000</v>
      </c>
      <c r="AA92" s="15"/>
      <c r="AB92" s="22">
        <v>0.62</v>
      </c>
    </row>
    <row r="93" spans="1:28" ht="21.75" customHeight="1" x14ac:dyDescent="0.4">
      <c r="A93" s="87" t="s">
        <v>102</v>
      </c>
      <c r="B93" s="87"/>
      <c r="C93" s="87"/>
      <c r="D93" s="15"/>
      <c r="E93" s="84">
        <v>0</v>
      </c>
      <c r="F93" s="84"/>
      <c r="G93" s="48"/>
      <c r="H93" s="49">
        <v>0</v>
      </c>
      <c r="I93" s="48"/>
      <c r="J93" s="49">
        <v>0</v>
      </c>
      <c r="K93" s="48"/>
      <c r="L93" s="49">
        <v>27000000</v>
      </c>
      <c r="M93" s="48"/>
      <c r="N93" s="49">
        <v>390634954460</v>
      </c>
      <c r="O93" s="48"/>
      <c r="P93" s="49">
        <v>0</v>
      </c>
      <c r="Q93" s="48"/>
      <c r="R93" s="49">
        <v>0</v>
      </c>
      <c r="S93" s="48"/>
      <c r="T93" s="49">
        <v>27000000</v>
      </c>
      <c r="U93" s="48"/>
      <c r="V93" s="49">
        <v>15330</v>
      </c>
      <c r="W93" s="48"/>
      <c r="X93" s="49">
        <v>390634954460</v>
      </c>
      <c r="Y93" s="48"/>
      <c r="Z93" s="49">
        <v>410710475700</v>
      </c>
      <c r="AA93" s="15"/>
      <c r="AB93" s="22">
        <v>0.41</v>
      </c>
    </row>
    <row r="94" spans="1:28" ht="21.75" customHeight="1" x14ac:dyDescent="0.4">
      <c r="A94" s="87" t="s">
        <v>103</v>
      </c>
      <c r="B94" s="87"/>
      <c r="C94" s="87"/>
      <c r="D94" s="15"/>
      <c r="E94" s="84">
        <v>0</v>
      </c>
      <c r="F94" s="84"/>
      <c r="G94" s="48"/>
      <c r="H94" s="49">
        <v>0</v>
      </c>
      <c r="I94" s="48"/>
      <c r="J94" s="49">
        <v>0</v>
      </c>
      <c r="K94" s="48"/>
      <c r="L94" s="49">
        <v>71393911</v>
      </c>
      <c r="M94" s="48"/>
      <c r="N94" s="49">
        <v>201225565150</v>
      </c>
      <c r="O94" s="48"/>
      <c r="P94" s="49">
        <v>0</v>
      </c>
      <c r="Q94" s="48"/>
      <c r="R94" s="49">
        <v>0</v>
      </c>
      <c r="S94" s="48"/>
      <c r="T94" s="49">
        <v>71393911</v>
      </c>
      <c r="U94" s="48"/>
      <c r="V94" s="49">
        <v>3013</v>
      </c>
      <c r="W94" s="48"/>
      <c r="X94" s="49">
        <v>201225565150</v>
      </c>
      <c r="Y94" s="48"/>
      <c r="Z94" s="49">
        <v>213447054672.79401</v>
      </c>
      <c r="AA94" s="15"/>
      <c r="AB94" s="22">
        <v>0.22</v>
      </c>
    </row>
    <row r="95" spans="1:28" ht="21.75" customHeight="1" x14ac:dyDescent="0.4">
      <c r="A95" s="87" t="s">
        <v>104</v>
      </c>
      <c r="B95" s="87"/>
      <c r="C95" s="87"/>
      <c r="D95" s="15"/>
      <c r="E95" s="84">
        <v>0</v>
      </c>
      <c r="F95" s="84"/>
      <c r="G95" s="48"/>
      <c r="H95" s="49">
        <v>0</v>
      </c>
      <c r="I95" s="48"/>
      <c r="J95" s="49">
        <v>0</v>
      </c>
      <c r="K95" s="48"/>
      <c r="L95" s="49">
        <v>25000000</v>
      </c>
      <c r="M95" s="48"/>
      <c r="N95" s="49">
        <v>784665890018</v>
      </c>
      <c r="O95" s="48"/>
      <c r="P95" s="49">
        <v>0</v>
      </c>
      <c r="Q95" s="48"/>
      <c r="R95" s="49">
        <v>0</v>
      </c>
      <c r="S95" s="48"/>
      <c r="T95" s="49">
        <v>25000000</v>
      </c>
      <c r="U95" s="48"/>
      <c r="V95" s="49">
        <v>34700</v>
      </c>
      <c r="W95" s="48"/>
      <c r="X95" s="49">
        <v>784665890018</v>
      </c>
      <c r="Y95" s="48"/>
      <c r="Z95" s="49">
        <v>860794225000</v>
      </c>
      <c r="AA95" s="15"/>
      <c r="AB95" s="22">
        <v>0.87</v>
      </c>
    </row>
    <row r="96" spans="1:28" ht="21.75" customHeight="1" x14ac:dyDescent="0.4">
      <c r="A96" s="87" t="s">
        <v>105</v>
      </c>
      <c r="B96" s="87"/>
      <c r="C96" s="87"/>
      <c r="D96" s="15"/>
      <c r="E96" s="84">
        <v>0</v>
      </c>
      <c r="F96" s="84"/>
      <c r="G96" s="48"/>
      <c r="H96" s="49">
        <v>0</v>
      </c>
      <c r="I96" s="48"/>
      <c r="J96" s="49">
        <v>0</v>
      </c>
      <c r="K96" s="48"/>
      <c r="L96" s="49">
        <v>200000000</v>
      </c>
      <c r="M96" s="48"/>
      <c r="N96" s="49">
        <v>1003249069817</v>
      </c>
      <c r="O96" s="48"/>
      <c r="P96" s="49">
        <v>0</v>
      </c>
      <c r="Q96" s="48"/>
      <c r="R96" s="49">
        <v>0</v>
      </c>
      <c r="S96" s="48"/>
      <c r="T96" s="49">
        <v>200000000</v>
      </c>
      <c r="U96" s="48"/>
      <c r="V96" s="49">
        <v>5150</v>
      </c>
      <c r="W96" s="48"/>
      <c r="X96" s="49">
        <v>1003249069817</v>
      </c>
      <c r="Y96" s="48"/>
      <c r="Z96" s="49">
        <v>1022038100000</v>
      </c>
      <c r="AA96" s="15"/>
      <c r="AB96" s="22">
        <v>1.03</v>
      </c>
    </row>
    <row r="97" spans="1:28" ht="21.75" customHeight="1" x14ac:dyDescent="0.4">
      <c r="A97" s="87" t="s">
        <v>106</v>
      </c>
      <c r="B97" s="87"/>
      <c r="C97" s="87"/>
      <c r="D97" s="15"/>
      <c r="E97" s="84">
        <v>0</v>
      </c>
      <c r="F97" s="84"/>
      <c r="G97" s="48"/>
      <c r="H97" s="49">
        <v>0</v>
      </c>
      <c r="I97" s="48"/>
      <c r="J97" s="49">
        <v>0</v>
      </c>
      <c r="K97" s="48"/>
      <c r="L97" s="49">
        <v>647</v>
      </c>
      <c r="M97" s="48"/>
      <c r="N97" s="49">
        <v>4108363</v>
      </c>
      <c r="O97" s="48"/>
      <c r="P97" s="49">
        <v>0</v>
      </c>
      <c r="Q97" s="48"/>
      <c r="R97" s="49">
        <v>0</v>
      </c>
      <c r="S97" s="48"/>
      <c r="T97" s="49">
        <v>647</v>
      </c>
      <c r="U97" s="48"/>
      <c r="V97" s="49">
        <v>7110</v>
      </c>
      <c r="W97" s="48"/>
      <c r="X97" s="49">
        <v>4108363</v>
      </c>
      <c r="Y97" s="48"/>
      <c r="Z97" s="49">
        <v>4564610.6858999999</v>
      </c>
      <c r="AA97" s="15"/>
      <c r="AB97" s="22">
        <v>0</v>
      </c>
    </row>
    <row r="98" spans="1:28" ht="21.75" customHeight="1" x14ac:dyDescent="0.4">
      <c r="A98" s="87" t="s">
        <v>107</v>
      </c>
      <c r="B98" s="87"/>
      <c r="C98" s="87"/>
      <c r="D98" s="15"/>
      <c r="E98" s="84">
        <v>0</v>
      </c>
      <c r="F98" s="84"/>
      <c r="G98" s="48"/>
      <c r="H98" s="49">
        <v>0</v>
      </c>
      <c r="I98" s="48"/>
      <c r="J98" s="49">
        <v>0</v>
      </c>
      <c r="K98" s="48"/>
      <c r="L98" s="49">
        <v>250000000</v>
      </c>
      <c r="M98" s="48"/>
      <c r="N98" s="49">
        <v>1324785959500</v>
      </c>
      <c r="O98" s="48"/>
      <c r="P98" s="49">
        <v>0</v>
      </c>
      <c r="Q98" s="48"/>
      <c r="R98" s="49">
        <v>0</v>
      </c>
      <c r="S98" s="48"/>
      <c r="T98" s="49">
        <v>250000000</v>
      </c>
      <c r="U98" s="48"/>
      <c r="V98" s="49">
        <v>6160</v>
      </c>
      <c r="W98" s="48"/>
      <c r="X98" s="49">
        <v>1324785959500</v>
      </c>
      <c r="Y98" s="48"/>
      <c r="Z98" s="49">
        <v>1528095800000</v>
      </c>
      <c r="AA98" s="15"/>
      <c r="AB98" s="22">
        <v>1.54</v>
      </c>
    </row>
    <row r="99" spans="1:28" ht="21.75" customHeight="1" x14ac:dyDescent="0.4">
      <c r="A99" s="87" t="s">
        <v>108</v>
      </c>
      <c r="B99" s="87"/>
      <c r="C99" s="87"/>
      <c r="D99" s="15"/>
      <c r="E99" s="84">
        <v>0</v>
      </c>
      <c r="F99" s="84"/>
      <c r="G99" s="48"/>
      <c r="H99" s="49">
        <v>0</v>
      </c>
      <c r="I99" s="48"/>
      <c r="J99" s="49">
        <v>0</v>
      </c>
      <c r="K99" s="48"/>
      <c r="L99" s="49">
        <v>2200000</v>
      </c>
      <c r="M99" s="48"/>
      <c r="N99" s="49">
        <v>50198372880</v>
      </c>
      <c r="O99" s="48"/>
      <c r="P99" s="49">
        <v>0</v>
      </c>
      <c r="Q99" s="48"/>
      <c r="R99" s="49">
        <v>0</v>
      </c>
      <c r="S99" s="48"/>
      <c r="T99" s="49">
        <v>2200000</v>
      </c>
      <c r="U99" s="48"/>
      <c r="V99" s="49">
        <v>28970</v>
      </c>
      <c r="W99" s="48"/>
      <c r="X99" s="49">
        <v>50198372880</v>
      </c>
      <c r="Y99" s="48"/>
      <c r="Z99" s="49">
        <v>63241336180</v>
      </c>
      <c r="AA99" s="15"/>
      <c r="AB99" s="22">
        <v>0.06</v>
      </c>
    </row>
    <row r="100" spans="1:28" ht="21.75" customHeight="1" x14ac:dyDescent="0.4">
      <c r="A100" s="87" t="s">
        <v>109</v>
      </c>
      <c r="B100" s="87"/>
      <c r="C100" s="87"/>
      <c r="D100" s="15"/>
      <c r="E100" s="84">
        <v>0</v>
      </c>
      <c r="F100" s="84"/>
      <c r="G100" s="48"/>
      <c r="H100" s="49">
        <v>0</v>
      </c>
      <c r="I100" s="48"/>
      <c r="J100" s="49">
        <v>0</v>
      </c>
      <c r="K100" s="48"/>
      <c r="L100" s="49">
        <v>50000000</v>
      </c>
      <c r="M100" s="48"/>
      <c r="N100" s="49">
        <v>442239915529</v>
      </c>
      <c r="O100" s="48"/>
      <c r="P100" s="49">
        <v>0</v>
      </c>
      <c r="Q100" s="48"/>
      <c r="R100" s="49">
        <v>0</v>
      </c>
      <c r="S100" s="48"/>
      <c r="T100" s="49">
        <v>50000000</v>
      </c>
      <c r="U100" s="48"/>
      <c r="V100" s="49">
        <v>9400</v>
      </c>
      <c r="W100" s="48"/>
      <c r="X100" s="49">
        <v>442239915529</v>
      </c>
      <c r="Y100" s="48"/>
      <c r="Z100" s="49">
        <v>466366900000</v>
      </c>
      <c r="AA100" s="15"/>
      <c r="AB100" s="22">
        <v>0.47</v>
      </c>
    </row>
    <row r="101" spans="1:28" ht="21.75" customHeight="1" x14ac:dyDescent="0.4">
      <c r="A101" s="87" t="s">
        <v>110</v>
      </c>
      <c r="B101" s="87"/>
      <c r="C101" s="87"/>
      <c r="D101" s="15"/>
      <c r="E101" s="84">
        <v>0</v>
      </c>
      <c r="F101" s="84"/>
      <c r="G101" s="48"/>
      <c r="H101" s="49">
        <v>0</v>
      </c>
      <c r="I101" s="48"/>
      <c r="J101" s="49">
        <v>0</v>
      </c>
      <c r="K101" s="48"/>
      <c r="L101" s="49">
        <v>10000000</v>
      </c>
      <c r="M101" s="48"/>
      <c r="N101" s="49">
        <v>625859263900</v>
      </c>
      <c r="O101" s="48"/>
      <c r="P101" s="49">
        <v>0</v>
      </c>
      <c r="Q101" s="48"/>
      <c r="R101" s="49">
        <v>0</v>
      </c>
      <c r="S101" s="48"/>
      <c r="T101" s="49">
        <v>10000000</v>
      </c>
      <c r="U101" s="48"/>
      <c r="V101" s="49">
        <v>67730</v>
      </c>
      <c r="W101" s="48"/>
      <c r="X101" s="49">
        <v>625859263900</v>
      </c>
      <c r="Y101" s="48"/>
      <c r="Z101" s="49">
        <v>672064471000</v>
      </c>
      <c r="AA101" s="15"/>
      <c r="AB101" s="22">
        <v>0.68</v>
      </c>
    </row>
    <row r="102" spans="1:28" ht="21.75" customHeight="1" x14ac:dyDescent="0.4">
      <c r="A102" s="87" t="s">
        <v>111</v>
      </c>
      <c r="B102" s="87"/>
      <c r="C102" s="87"/>
      <c r="D102" s="15"/>
      <c r="E102" s="84">
        <v>0</v>
      </c>
      <c r="F102" s="84"/>
      <c r="G102" s="48"/>
      <c r="H102" s="49">
        <v>0</v>
      </c>
      <c r="I102" s="48"/>
      <c r="J102" s="49">
        <v>0</v>
      </c>
      <c r="K102" s="48"/>
      <c r="L102" s="49">
        <v>8584508</v>
      </c>
      <c r="M102" s="48"/>
      <c r="N102" s="49">
        <v>104205282571</v>
      </c>
      <c r="O102" s="48"/>
      <c r="P102" s="49">
        <v>0</v>
      </c>
      <c r="Q102" s="48"/>
      <c r="R102" s="49">
        <v>0</v>
      </c>
      <c r="S102" s="48"/>
      <c r="T102" s="49">
        <v>8584508</v>
      </c>
      <c r="U102" s="48"/>
      <c r="V102" s="49">
        <v>15320</v>
      </c>
      <c r="W102" s="48"/>
      <c r="X102" s="49">
        <v>104205282571</v>
      </c>
      <c r="Y102" s="48"/>
      <c r="Z102" s="49">
        <v>130498054218.411</v>
      </c>
      <c r="AA102" s="15"/>
      <c r="AB102" s="22">
        <v>0.13</v>
      </c>
    </row>
    <row r="103" spans="1:28" ht="21.75" customHeight="1" x14ac:dyDescent="0.4">
      <c r="A103" s="87" t="s">
        <v>112</v>
      </c>
      <c r="B103" s="87"/>
      <c r="C103" s="87"/>
      <c r="D103" s="15"/>
      <c r="E103" s="84">
        <v>0</v>
      </c>
      <c r="F103" s="84"/>
      <c r="G103" s="48"/>
      <c r="H103" s="49">
        <v>0</v>
      </c>
      <c r="I103" s="48"/>
      <c r="J103" s="49">
        <v>0</v>
      </c>
      <c r="K103" s="48"/>
      <c r="L103" s="49">
        <v>800000</v>
      </c>
      <c r="M103" s="48"/>
      <c r="N103" s="49">
        <v>18523214599</v>
      </c>
      <c r="O103" s="48"/>
      <c r="P103" s="49">
        <v>0</v>
      </c>
      <c r="Q103" s="48"/>
      <c r="R103" s="49">
        <v>0</v>
      </c>
      <c r="S103" s="48"/>
      <c r="T103" s="49">
        <v>800000</v>
      </c>
      <c r="U103" s="48"/>
      <c r="V103" s="49">
        <v>29250</v>
      </c>
      <c r="W103" s="48"/>
      <c r="X103" s="49">
        <v>18523214599</v>
      </c>
      <c r="Y103" s="48"/>
      <c r="Z103" s="49">
        <v>23219118000</v>
      </c>
      <c r="AA103" s="15"/>
      <c r="AB103" s="22">
        <v>0.02</v>
      </c>
    </row>
    <row r="104" spans="1:28" ht="21.75" customHeight="1" x14ac:dyDescent="0.4">
      <c r="A104" s="87" t="s">
        <v>113</v>
      </c>
      <c r="B104" s="87"/>
      <c r="C104" s="87"/>
      <c r="D104" s="15"/>
      <c r="E104" s="84">
        <v>0</v>
      </c>
      <c r="F104" s="84"/>
      <c r="G104" s="48"/>
      <c r="H104" s="49">
        <v>0</v>
      </c>
      <c r="I104" s="48"/>
      <c r="J104" s="49">
        <v>0</v>
      </c>
      <c r="K104" s="48"/>
      <c r="L104" s="49">
        <v>585000</v>
      </c>
      <c r="M104" s="48"/>
      <c r="N104" s="49">
        <v>4129289048</v>
      </c>
      <c r="O104" s="48"/>
      <c r="P104" s="49">
        <v>0</v>
      </c>
      <c r="Q104" s="48"/>
      <c r="R104" s="49">
        <v>0</v>
      </c>
      <c r="S104" s="48"/>
      <c r="T104" s="49">
        <v>585000</v>
      </c>
      <c r="U104" s="48"/>
      <c r="V104" s="49">
        <v>6601</v>
      </c>
      <c r="W104" s="48"/>
      <c r="X104" s="49">
        <v>4129289048</v>
      </c>
      <c r="Y104" s="48"/>
      <c r="Z104" s="49">
        <v>3831734947.9499998</v>
      </c>
      <c r="AA104" s="15"/>
      <c r="AB104" s="22">
        <v>0</v>
      </c>
    </row>
    <row r="105" spans="1:28" ht="21.75" customHeight="1" x14ac:dyDescent="0.4">
      <c r="A105" s="87" t="s">
        <v>114</v>
      </c>
      <c r="B105" s="87"/>
      <c r="C105" s="87"/>
      <c r="D105" s="15"/>
      <c r="E105" s="84">
        <v>0</v>
      </c>
      <c r="F105" s="84"/>
      <c r="G105" s="48"/>
      <c r="H105" s="49">
        <v>0</v>
      </c>
      <c r="I105" s="48"/>
      <c r="J105" s="49">
        <v>0</v>
      </c>
      <c r="K105" s="48"/>
      <c r="L105" s="49">
        <v>438000</v>
      </c>
      <c r="M105" s="48"/>
      <c r="N105" s="49">
        <v>10544185300</v>
      </c>
      <c r="O105" s="48"/>
      <c r="P105" s="49">
        <v>-219000</v>
      </c>
      <c r="Q105" s="48"/>
      <c r="R105" s="49">
        <v>6727018683</v>
      </c>
      <c r="S105" s="48"/>
      <c r="T105" s="49">
        <v>219000</v>
      </c>
      <c r="U105" s="48"/>
      <c r="V105" s="49">
        <v>29100</v>
      </c>
      <c r="W105" s="48"/>
      <c r="X105" s="49">
        <v>5272092653</v>
      </c>
      <c r="Y105" s="48"/>
      <c r="Z105" s="49">
        <v>6323637483</v>
      </c>
      <c r="AA105" s="15"/>
      <c r="AB105" s="22">
        <v>0.01</v>
      </c>
    </row>
    <row r="106" spans="1:28" ht="21.75" customHeight="1" x14ac:dyDescent="0.4">
      <c r="A106" s="87" t="s">
        <v>115</v>
      </c>
      <c r="B106" s="87"/>
      <c r="C106" s="87"/>
      <c r="D106" s="15"/>
      <c r="E106" s="84">
        <v>0</v>
      </c>
      <c r="F106" s="84"/>
      <c r="G106" s="48"/>
      <c r="H106" s="49">
        <v>0</v>
      </c>
      <c r="I106" s="48"/>
      <c r="J106" s="49">
        <v>0</v>
      </c>
      <c r="K106" s="48"/>
      <c r="L106" s="49">
        <v>64000000</v>
      </c>
      <c r="M106" s="48"/>
      <c r="N106" s="49">
        <v>678804605760</v>
      </c>
      <c r="O106" s="48"/>
      <c r="P106" s="49">
        <v>0</v>
      </c>
      <c r="Q106" s="48"/>
      <c r="R106" s="49">
        <v>0</v>
      </c>
      <c r="S106" s="48"/>
      <c r="T106" s="49">
        <v>64000000</v>
      </c>
      <c r="U106" s="48"/>
      <c r="V106" s="49">
        <v>14820</v>
      </c>
      <c r="W106" s="48"/>
      <c r="X106" s="49">
        <v>678804605760</v>
      </c>
      <c r="Y106" s="48"/>
      <c r="Z106" s="49">
        <v>941148249600</v>
      </c>
      <c r="AA106" s="15"/>
      <c r="AB106" s="22">
        <v>0.95</v>
      </c>
    </row>
    <row r="107" spans="1:28" ht="21.75" customHeight="1" x14ac:dyDescent="0.4">
      <c r="A107" s="87" t="s">
        <v>116</v>
      </c>
      <c r="B107" s="87"/>
      <c r="C107" s="87"/>
      <c r="D107" s="15"/>
      <c r="E107" s="84">
        <v>0</v>
      </c>
      <c r="F107" s="84"/>
      <c r="G107" s="48"/>
      <c r="H107" s="49">
        <v>0</v>
      </c>
      <c r="I107" s="48"/>
      <c r="J107" s="49">
        <v>0</v>
      </c>
      <c r="K107" s="48"/>
      <c r="L107" s="49">
        <v>77714051</v>
      </c>
      <c r="M107" s="48"/>
      <c r="N107" s="49">
        <v>0</v>
      </c>
      <c r="O107" s="48"/>
      <c r="P107" s="49">
        <v>0</v>
      </c>
      <c r="Q107" s="48"/>
      <c r="R107" s="49">
        <v>0</v>
      </c>
      <c r="S107" s="48"/>
      <c r="T107" s="49">
        <v>77714051</v>
      </c>
      <c r="U107" s="48"/>
      <c r="V107" s="49">
        <v>4030</v>
      </c>
      <c r="W107" s="48"/>
      <c r="X107" s="49">
        <v>328963577883</v>
      </c>
      <c r="Y107" s="48"/>
      <c r="Z107" s="49">
        <v>310766685184.65302</v>
      </c>
      <c r="AA107" s="15"/>
      <c r="AB107" s="22">
        <v>0.31</v>
      </c>
    </row>
    <row r="108" spans="1:28" ht="21.75" customHeight="1" x14ac:dyDescent="0.4">
      <c r="A108" s="87" t="s">
        <v>117</v>
      </c>
      <c r="B108" s="87"/>
      <c r="C108" s="87"/>
      <c r="D108" s="15"/>
      <c r="E108" s="84">
        <v>0</v>
      </c>
      <c r="F108" s="84"/>
      <c r="G108" s="48"/>
      <c r="H108" s="49">
        <v>0</v>
      </c>
      <c r="I108" s="48"/>
      <c r="J108" s="49">
        <v>0</v>
      </c>
      <c r="K108" s="48"/>
      <c r="L108" s="49">
        <v>25000000</v>
      </c>
      <c r="M108" s="48"/>
      <c r="N108" s="49">
        <v>2669800956297</v>
      </c>
      <c r="O108" s="48"/>
      <c r="P108" s="49">
        <v>0</v>
      </c>
      <c r="Q108" s="48"/>
      <c r="R108" s="49">
        <v>0</v>
      </c>
      <c r="S108" s="48"/>
      <c r="T108" s="49">
        <v>25000000</v>
      </c>
      <c r="U108" s="48"/>
      <c r="V108" s="49">
        <v>131900</v>
      </c>
      <c r="W108" s="48"/>
      <c r="X108" s="49">
        <v>2669800956297</v>
      </c>
      <c r="Y108" s="48"/>
      <c r="Z108" s="49">
        <v>3272010325000</v>
      </c>
      <c r="AA108" s="15"/>
      <c r="AB108" s="22">
        <v>3.3</v>
      </c>
    </row>
    <row r="109" spans="1:28" ht="21.75" customHeight="1" x14ac:dyDescent="0.4">
      <c r="A109" s="83" t="s">
        <v>118</v>
      </c>
      <c r="B109" s="83"/>
      <c r="C109" s="83"/>
      <c r="D109" s="24"/>
      <c r="E109" s="84">
        <v>0</v>
      </c>
      <c r="F109" s="85"/>
      <c r="G109" s="48"/>
      <c r="H109" s="50">
        <v>0</v>
      </c>
      <c r="I109" s="48"/>
      <c r="J109" s="50">
        <v>0</v>
      </c>
      <c r="K109" s="48"/>
      <c r="L109" s="50">
        <v>1600000</v>
      </c>
      <c r="M109" s="48"/>
      <c r="N109" s="50">
        <v>1544904661</v>
      </c>
      <c r="O109" s="48"/>
      <c r="P109" s="50">
        <v>-1600000</v>
      </c>
      <c r="Q109" s="48"/>
      <c r="R109" s="50">
        <v>1667013600</v>
      </c>
      <c r="S109" s="48"/>
      <c r="T109" s="50">
        <v>0</v>
      </c>
      <c r="U109" s="48"/>
      <c r="V109" s="50">
        <v>0</v>
      </c>
      <c r="W109" s="48"/>
      <c r="X109" s="50">
        <v>0</v>
      </c>
      <c r="Y109" s="48"/>
      <c r="Z109" s="50">
        <v>0</v>
      </c>
      <c r="AA109" s="15"/>
      <c r="AB109" s="26">
        <v>0</v>
      </c>
    </row>
    <row r="110" spans="1:28" ht="21.75" customHeight="1" x14ac:dyDescent="0.4">
      <c r="A110" s="86" t="s">
        <v>119</v>
      </c>
      <c r="B110" s="86"/>
      <c r="C110" s="86"/>
      <c r="D110" s="86"/>
      <c r="E110" s="48"/>
      <c r="F110" s="51">
        <f>SUM(E11:F109)</f>
        <v>11438068254</v>
      </c>
      <c r="G110" s="48"/>
      <c r="H110" s="51">
        <f>SUM(H11:H109)</f>
        <v>48290477936643</v>
      </c>
      <c r="I110" s="48"/>
      <c r="J110" s="51">
        <f>SUM(J11:J109)</f>
        <v>49094464686807.531</v>
      </c>
      <c r="K110" s="48"/>
      <c r="L110" s="51">
        <f>SUM(L11:L109)</f>
        <v>4338454079</v>
      </c>
      <c r="M110" s="48"/>
      <c r="N110" s="51">
        <f>SUM(N11:N109)</f>
        <v>30700009851069</v>
      </c>
      <c r="O110" s="48"/>
      <c r="P110" s="51">
        <f>SUM(P11:P109)</f>
        <v>-4599613314</v>
      </c>
      <c r="Q110" s="48"/>
      <c r="R110" s="51">
        <f>SUM(R11:R109)</f>
        <v>20332489995953</v>
      </c>
      <c r="S110" s="48"/>
      <c r="T110" s="51">
        <f>SUM(T11:T109)</f>
        <v>11176909019</v>
      </c>
      <c r="U110" s="48"/>
      <c r="V110" s="51"/>
      <c r="W110" s="48"/>
      <c r="X110" s="51">
        <f>SUM(X11:X109)</f>
        <v>62077763598397</v>
      </c>
      <c r="Y110" s="48"/>
      <c r="Z110" s="51">
        <f>SUM(Z11:Z109)</f>
        <v>83151485059669.969</v>
      </c>
      <c r="AA110" s="15"/>
      <c r="AB110" s="28">
        <f>SUM(AB11:AB109)</f>
        <v>83.780000000000044</v>
      </c>
    </row>
    <row r="111" spans="1:28" x14ac:dyDescent="0.4">
      <c r="A111" s="15"/>
      <c r="B111" s="15"/>
      <c r="C111" s="15"/>
      <c r="D111" s="15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15"/>
      <c r="AB111" s="15"/>
    </row>
    <row r="112" spans="1:28" x14ac:dyDescent="0.4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</row>
    <row r="113" spans="1:28" x14ac:dyDescent="0.4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</row>
    <row r="114" spans="1:28" x14ac:dyDescent="0.4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</row>
  </sheetData>
  <mergeCells count="212">
    <mergeCell ref="A1:AB1"/>
    <mergeCell ref="A2:AB2"/>
    <mergeCell ref="A3:AB3"/>
    <mergeCell ref="B5:AB5"/>
    <mergeCell ref="A6:B6"/>
    <mergeCell ref="C6:AB6"/>
    <mergeCell ref="F8:J8"/>
    <mergeCell ref="L8:R8"/>
    <mergeCell ref="T8:AB8"/>
    <mergeCell ref="L9:N9"/>
    <mergeCell ref="P9:R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8:C108"/>
    <mergeCell ref="E108:F108"/>
    <mergeCell ref="A109:C109"/>
    <mergeCell ref="E109:F109"/>
    <mergeCell ref="A110:D110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115"/>
  <sheetViews>
    <sheetView rightToLeft="1" workbookViewId="0">
      <selection sqref="A1:AW1"/>
    </sheetView>
  </sheetViews>
  <sheetFormatPr defaultRowHeight="15.75" x14ac:dyDescent="0.4"/>
  <cols>
    <col min="1" max="1" width="13" style="7" customWidth="1"/>
    <col min="2" max="2" width="1.28515625" style="7" customWidth="1"/>
    <col min="3" max="3" width="13" style="7" customWidth="1"/>
    <col min="4" max="4" width="1.28515625" style="7" customWidth="1"/>
    <col min="5" max="5" width="13" style="7" customWidth="1"/>
    <col min="6" max="6" width="1.28515625" style="7" customWidth="1"/>
    <col min="7" max="7" width="6.42578125" style="7" customWidth="1"/>
    <col min="8" max="8" width="1.28515625" style="7" customWidth="1"/>
    <col min="9" max="9" width="5.140625" style="7" customWidth="1"/>
    <col min="10" max="10" width="1.28515625" style="7" customWidth="1"/>
    <col min="11" max="11" width="9.140625" style="7" customWidth="1"/>
    <col min="12" max="12" width="1.28515625" style="7" customWidth="1"/>
    <col min="13" max="13" width="2.5703125" style="7" customWidth="1"/>
    <col min="14" max="14" width="1.28515625" style="7" customWidth="1"/>
    <col min="15" max="15" width="9.140625" style="7" customWidth="1"/>
    <col min="16" max="16" width="1.28515625" style="7" customWidth="1"/>
    <col min="17" max="17" width="2.5703125" style="7" customWidth="1"/>
    <col min="18" max="20" width="1.28515625" style="7" customWidth="1"/>
    <col min="21" max="21" width="6.42578125" style="7" customWidth="1"/>
    <col min="22" max="22" width="1.28515625" style="7" customWidth="1"/>
    <col min="23" max="23" width="2.5703125" style="7" customWidth="1"/>
    <col min="24" max="26" width="1.28515625" style="7" customWidth="1"/>
    <col min="27" max="27" width="6.42578125" style="7" customWidth="1"/>
    <col min="28" max="28" width="1.28515625" style="7" customWidth="1"/>
    <col min="29" max="29" width="2.5703125" style="7" customWidth="1"/>
    <col min="30" max="32" width="1.28515625" style="7" customWidth="1"/>
    <col min="33" max="33" width="9.140625" style="7" customWidth="1"/>
    <col min="34" max="34" width="1.28515625" style="7" customWidth="1"/>
    <col min="35" max="35" width="2.5703125" style="7" customWidth="1"/>
    <col min="36" max="36" width="1.28515625" style="7" customWidth="1"/>
    <col min="37" max="37" width="9.140625" style="7" customWidth="1"/>
    <col min="38" max="38" width="1.28515625" style="7" customWidth="1"/>
    <col min="39" max="39" width="2.5703125" style="7" customWidth="1"/>
    <col min="40" max="40" width="1.28515625" style="7" customWidth="1"/>
    <col min="41" max="41" width="9.140625" style="7" customWidth="1"/>
    <col min="42" max="42" width="1.28515625" style="7" customWidth="1"/>
    <col min="43" max="43" width="2.5703125" style="7" customWidth="1"/>
    <col min="44" max="44" width="1.28515625" style="7" customWidth="1"/>
    <col min="45" max="45" width="11.7109375" style="7" customWidth="1"/>
    <col min="46" max="47" width="1.28515625" style="7" customWidth="1"/>
    <col min="48" max="48" width="13" style="7" customWidth="1"/>
    <col min="49" max="49" width="7.7109375" style="7" customWidth="1"/>
    <col min="50" max="50" width="0.28515625" style="7" customWidth="1"/>
    <col min="51" max="51" width="9.140625" style="7"/>
  </cols>
  <sheetData>
    <row r="1" spans="1:49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</row>
    <row r="2" spans="1:49" ht="21.75" customHeight="1" x14ac:dyDescent="0.4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</row>
    <row r="3" spans="1:49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</row>
    <row r="4" spans="1:49" ht="14.45" customHeight="1" x14ac:dyDescent="0.4"/>
    <row r="5" spans="1:49" ht="14.45" customHeight="1" x14ac:dyDescent="0.4"/>
    <row r="6" spans="1:49" ht="14.45" customHeight="1" x14ac:dyDescent="0.4">
      <c r="A6" s="92" t="s">
        <v>120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</row>
    <row r="7" spans="1:49" ht="14.45" customHeight="1" x14ac:dyDescent="0.4">
      <c r="I7" s="89" t="s">
        <v>7</v>
      </c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C7" s="89" t="s">
        <v>9</v>
      </c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</row>
    <row r="8" spans="1:49" ht="14.45" customHeight="1" x14ac:dyDescent="0.4"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</row>
    <row r="9" spans="1:49" ht="14.45" customHeight="1" x14ac:dyDescent="0.4">
      <c r="A9" s="89" t="s">
        <v>121</v>
      </c>
      <c r="B9" s="89"/>
      <c r="C9" s="89"/>
      <c r="D9" s="89"/>
      <c r="E9" s="89"/>
      <c r="F9" s="89"/>
      <c r="G9" s="89"/>
      <c r="I9" s="89" t="s">
        <v>122</v>
      </c>
      <c r="J9" s="89"/>
      <c r="K9" s="89"/>
      <c r="M9" s="89" t="s">
        <v>123</v>
      </c>
      <c r="N9" s="89"/>
      <c r="O9" s="89"/>
      <c r="Q9" s="89" t="s">
        <v>124</v>
      </c>
      <c r="R9" s="89"/>
      <c r="S9" s="89"/>
      <c r="T9" s="89"/>
      <c r="U9" s="89"/>
      <c r="W9" s="89" t="s">
        <v>125</v>
      </c>
      <c r="X9" s="89"/>
      <c r="Y9" s="89"/>
      <c r="Z9" s="89"/>
      <c r="AA9" s="89"/>
      <c r="AC9" s="89" t="s">
        <v>122</v>
      </c>
      <c r="AD9" s="89"/>
      <c r="AE9" s="89"/>
      <c r="AF9" s="89"/>
      <c r="AG9" s="89"/>
      <c r="AI9" s="89" t="s">
        <v>123</v>
      </c>
      <c r="AJ9" s="89"/>
      <c r="AK9" s="89"/>
      <c r="AM9" s="89" t="s">
        <v>124</v>
      </c>
      <c r="AN9" s="89"/>
      <c r="AO9" s="89"/>
      <c r="AQ9" s="89" t="s">
        <v>125</v>
      </c>
      <c r="AR9" s="89"/>
      <c r="AS9" s="89"/>
    </row>
    <row r="10" spans="1:49" ht="14.45" customHeight="1" x14ac:dyDescent="0.4">
      <c r="A10" s="92" t="s">
        <v>126</v>
      </c>
      <c r="B10" s="93"/>
      <c r="C10" s="93"/>
      <c r="D10" s="93"/>
      <c r="E10" s="93"/>
      <c r="F10" s="93"/>
      <c r="G10" s="93"/>
      <c r="H10" s="92"/>
      <c r="I10" s="93"/>
      <c r="J10" s="93"/>
      <c r="K10" s="93"/>
      <c r="L10" s="92"/>
      <c r="M10" s="93"/>
      <c r="N10" s="93"/>
      <c r="O10" s="93"/>
      <c r="P10" s="92"/>
      <c r="Q10" s="93"/>
      <c r="R10" s="93"/>
      <c r="S10" s="93"/>
      <c r="T10" s="93"/>
      <c r="U10" s="93"/>
      <c r="V10" s="92"/>
      <c r="W10" s="93"/>
      <c r="X10" s="93"/>
      <c r="Y10" s="93"/>
      <c r="Z10" s="93"/>
      <c r="AA10" s="93"/>
      <c r="AB10" s="92"/>
      <c r="AC10" s="93"/>
      <c r="AD10" s="93"/>
      <c r="AE10" s="93"/>
      <c r="AF10" s="93"/>
      <c r="AG10" s="93"/>
      <c r="AH10" s="92"/>
      <c r="AI10" s="93"/>
      <c r="AJ10" s="93"/>
      <c r="AK10" s="93"/>
      <c r="AL10" s="92"/>
      <c r="AM10" s="93"/>
      <c r="AN10" s="93"/>
      <c r="AO10" s="93"/>
      <c r="AP10" s="92"/>
      <c r="AQ10" s="93"/>
      <c r="AR10" s="93"/>
      <c r="AS10" s="93"/>
      <c r="AT10" s="92"/>
      <c r="AU10" s="92"/>
      <c r="AV10" s="92"/>
      <c r="AW10" s="92"/>
    </row>
    <row r="11" spans="1:49" ht="14.45" customHeight="1" x14ac:dyDescent="0.4">
      <c r="C11" s="89" t="s">
        <v>7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Y11" s="89" t="s">
        <v>9</v>
      </c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</row>
    <row r="12" spans="1:49" ht="14.45" customHeight="1" x14ac:dyDescent="0.4">
      <c r="A12" s="2" t="s">
        <v>121</v>
      </c>
      <c r="C12" s="3" t="s">
        <v>127</v>
      </c>
      <c r="D12" s="8"/>
      <c r="E12" s="3" t="s">
        <v>128</v>
      </c>
      <c r="F12" s="8"/>
      <c r="G12" s="88" t="s">
        <v>129</v>
      </c>
      <c r="H12" s="88"/>
      <c r="I12" s="88"/>
      <c r="J12" s="8"/>
      <c r="K12" s="88" t="s">
        <v>130</v>
      </c>
      <c r="L12" s="88"/>
      <c r="M12" s="88"/>
      <c r="N12" s="8"/>
      <c r="O12" s="88" t="s">
        <v>123</v>
      </c>
      <c r="P12" s="88"/>
      <c r="Q12" s="88"/>
      <c r="R12" s="8"/>
      <c r="S12" s="88" t="s">
        <v>124</v>
      </c>
      <c r="T12" s="88"/>
      <c r="U12" s="88"/>
      <c r="V12" s="88"/>
      <c r="W12" s="88"/>
      <c r="Y12" s="88" t="s">
        <v>127</v>
      </c>
      <c r="Z12" s="88"/>
      <c r="AA12" s="88"/>
      <c r="AB12" s="88"/>
      <c r="AC12" s="88"/>
      <c r="AD12" s="8"/>
      <c r="AE12" s="88" t="s">
        <v>128</v>
      </c>
      <c r="AF12" s="88"/>
      <c r="AG12" s="88"/>
      <c r="AH12" s="88"/>
      <c r="AI12" s="88"/>
      <c r="AJ12" s="8"/>
      <c r="AK12" s="88" t="s">
        <v>129</v>
      </c>
      <c r="AL12" s="88"/>
      <c r="AM12" s="88"/>
      <c r="AN12" s="8"/>
      <c r="AO12" s="88" t="s">
        <v>130</v>
      </c>
      <c r="AP12" s="88"/>
      <c r="AQ12" s="88"/>
      <c r="AR12" s="8"/>
      <c r="AS12" s="88" t="s">
        <v>123</v>
      </c>
      <c r="AT12" s="88"/>
      <c r="AU12" s="8"/>
      <c r="AV12" s="3" t="s">
        <v>124</v>
      </c>
    </row>
    <row r="13" spans="1:49" ht="14.45" customHeight="1" x14ac:dyDescent="0.4">
      <c r="A13" s="92" t="s">
        <v>131</v>
      </c>
      <c r="B13" s="92"/>
      <c r="C13" s="93"/>
      <c r="D13" s="92"/>
      <c r="E13" s="93"/>
      <c r="F13" s="92"/>
      <c r="G13" s="93"/>
      <c r="H13" s="93"/>
      <c r="I13" s="93"/>
      <c r="J13" s="92"/>
      <c r="K13" s="93"/>
      <c r="L13" s="93"/>
      <c r="M13" s="93"/>
      <c r="N13" s="92"/>
      <c r="O13" s="93"/>
      <c r="P13" s="93"/>
      <c r="Q13" s="93"/>
      <c r="R13" s="92"/>
      <c r="S13" s="93"/>
      <c r="T13" s="93"/>
      <c r="U13" s="93"/>
      <c r="V13" s="93"/>
      <c r="W13" s="93"/>
      <c r="X13" s="92"/>
      <c r="Y13" s="93"/>
      <c r="Z13" s="93"/>
      <c r="AA13" s="93"/>
      <c r="AB13" s="93"/>
      <c r="AC13" s="93"/>
      <c r="AD13" s="92"/>
      <c r="AE13" s="93"/>
      <c r="AF13" s="93"/>
      <c r="AG13" s="93"/>
      <c r="AH13" s="93"/>
      <c r="AI13" s="93"/>
      <c r="AJ13" s="92"/>
      <c r="AK13" s="93"/>
      <c r="AL13" s="93"/>
      <c r="AM13" s="93"/>
      <c r="AN13" s="92"/>
      <c r="AO13" s="93"/>
      <c r="AP13" s="93"/>
      <c r="AQ13" s="93"/>
      <c r="AR13" s="92"/>
      <c r="AS13" s="93"/>
      <c r="AT13" s="93"/>
      <c r="AU13" s="92"/>
      <c r="AV13" s="93"/>
      <c r="AW13" s="92"/>
    </row>
    <row r="14" spans="1:49" ht="14.45" customHeight="1" x14ac:dyDescent="0.4">
      <c r="C14" s="89" t="s">
        <v>7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O14" s="89" t="s">
        <v>9</v>
      </c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</row>
    <row r="15" spans="1:49" ht="14.45" customHeight="1" x14ac:dyDescent="0.4">
      <c r="A15" s="2" t="s">
        <v>121</v>
      </c>
      <c r="C15" s="3" t="s">
        <v>128</v>
      </c>
      <c r="D15" s="8"/>
      <c r="E15" s="3" t="s">
        <v>130</v>
      </c>
      <c r="F15" s="8"/>
      <c r="G15" s="88" t="s">
        <v>123</v>
      </c>
      <c r="H15" s="88"/>
      <c r="I15" s="88"/>
      <c r="J15" s="8"/>
      <c r="K15" s="88" t="s">
        <v>124</v>
      </c>
      <c r="L15" s="88"/>
      <c r="M15" s="88"/>
      <c r="O15" s="88" t="s">
        <v>128</v>
      </c>
      <c r="P15" s="88"/>
      <c r="Q15" s="88"/>
      <c r="R15" s="88"/>
      <c r="S15" s="88"/>
      <c r="T15" s="8"/>
      <c r="U15" s="88" t="s">
        <v>130</v>
      </c>
      <c r="V15" s="88"/>
      <c r="W15" s="88"/>
      <c r="X15" s="88"/>
      <c r="Y15" s="88"/>
      <c r="Z15" s="8"/>
      <c r="AA15" s="88" t="s">
        <v>123</v>
      </c>
      <c r="AB15" s="88"/>
      <c r="AC15" s="88"/>
      <c r="AD15" s="88"/>
      <c r="AE15" s="88"/>
      <c r="AF15" s="8"/>
      <c r="AG15" s="88" t="s">
        <v>124</v>
      </c>
      <c r="AH15" s="88"/>
      <c r="AI15" s="88"/>
    </row>
    <row r="16" spans="1:49" ht="21.75" customHeight="1" x14ac:dyDescent="0.4">
      <c r="A16" s="8"/>
      <c r="C16" s="8"/>
      <c r="E16" s="8"/>
      <c r="G16" s="8"/>
      <c r="H16" s="8"/>
      <c r="I16" s="8"/>
      <c r="K16" s="8"/>
      <c r="L16" s="8"/>
      <c r="M16" s="8"/>
      <c r="O16" s="8"/>
      <c r="P16" s="8"/>
      <c r="Q16" s="8"/>
      <c r="R16" s="8"/>
      <c r="S16" s="8"/>
      <c r="U16" s="8"/>
      <c r="V16" s="8"/>
      <c r="W16" s="8"/>
      <c r="X16" s="8"/>
      <c r="Y16" s="8"/>
      <c r="AA16" s="8"/>
      <c r="AB16" s="8"/>
      <c r="AC16" s="8"/>
      <c r="AD16" s="8"/>
      <c r="AE16" s="8"/>
      <c r="AG16" s="8"/>
      <c r="AH16" s="8"/>
      <c r="AI16" s="8"/>
    </row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  <row r="89" ht="21.75" customHeight="1" x14ac:dyDescent="0.4"/>
    <row r="90" ht="21.75" customHeight="1" x14ac:dyDescent="0.4"/>
    <row r="91" ht="21.75" customHeight="1" x14ac:dyDescent="0.4"/>
    <row r="92" ht="21.75" customHeight="1" x14ac:dyDescent="0.4"/>
    <row r="93" ht="21.75" customHeight="1" x14ac:dyDescent="0.4"/>
    <row r="94" ht="21.75" customHeight="1" x14ac:dyDescent="0.4"/>
    <row r="95" ht="21.75" customHeight="1" x14ac:dyDescent="0.4"/>
    <row r="96" ht="21.75" customHeight="1" x14ac:dyDescent="0.4"/>
    <row r="97" ht="21.75" customHeight="1" x14ac:dyDescent="0.4"/>
    <row r="98" ht="21.75" customHeight="1" x14ac:dyDescent="0.4"/>
    <row r="99" ht="21.75" customHeight="1" x14ac:dyDescent="0.4"/>
    <row r="100" ht="21.75" customHeight="1" x14ac:dyDescent="0.4"/>
    <row r="101" ht="21.75" customHeight="1" x14ac:dyDescent="0.4"/>
    <row r="102" ht="21.75" customHeight="1" x14ac:dyDescent="0.4"/>
    <row r="103" ht="21.75" customHeight="1" x14ac:dyDescent="0.4"/>
    <row r="104" ht="21.75" customHeight="1" x14ac:dyDescent="0.4"/>
    <row r="105" ht="21.75" customHeight="1" x14ac:dyDescent="0.4"/>
    <row r="106" ht="21.75" customHeight="1" x14ac:dyDescent="0.4"/>
    <row r="107" ht="21.75" customHeight="1" x14ac:dyDescent="0.4"/>
    <row r="108" ht="21.75" customHeight="1" x14ac:dyDescent="0.4"/>
    <row r="109" ht="21.75" customHeight="1" x14ac:dyDescent="0.4"/>
    <row r="110" ht="21.75" customHeight="1" x14ac:dyDescent="0.4"/>
    <row r="111" ht="21.75" customHeight="1" x14ac:dyDescent="0.4"/>
    <row r="112" ht="21.75" customHeight="1" x14ac:dyDescent="0.4"/>
    <row r="113" ht="21.75" customHeight="1" x14ac:dyDescent="0.4"/>
    <row r="114" ht="21.75" customHeight="1" x14ac:dyDescent="0.4"/>
    <row r="115" ht="21.75" customHeight="1" x14ac:dyDescent="0.4"/>
  </sheetData>
  <mergeCells count="36">
    <mergeCell ref="A1:AW1"/>
    <mergeCell ref="A2:AW2"/>
    <mergeCell ref="A3:AW3"/>
    <mergeCell ref="A6:AW6"/>
    <mergeCell ref="I7:AA7"/>
    <mergeCell ref="AC7:AS7"/>
    <mergeCell ref="AC9:AG9"/>
    <mergeCell ref="AI9:AK9"/>
    <mergeCell ref="AM9:AO9"/>
    <mergeCell ref="AQ9:AS9"/>
    <mergeCell ref="A10:AW10"/>
    <mergeCell ref="A9:G9"/>
    <mergeCell ref="I9:K9"/>
    <mergeCell ref="M9:O9"/>
    <mergeCell ref="Q9:U9"/>
    <mergeCell ref="W9:AA9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"/>
  <sheetViews>
    <sheetView rightToLeft="1" workbookViewId="0">
      <selection sqref="A1:AA1"/>
    </sheetView>
  </sheetViews>
  <sheetFormatPr defaultRowHeight="15.75" x14ac:dyDescent="0.4"/>
  <cols>
    <col min="1" max="1" width="5.140625" style="7" customWidth="1"/>
    <col min="2" max="2" width="14.28515625" style="7" customWidth="1"/>
    <col min="3" max="3" width="1.28515625" style="7" customWidth="1"/>
    <col min="4" max="4" width="2.5703125" style="7" customWidth="1"/>
    <col min="5" max="5" width="10.42578125" style="7" customWidth="1"/>
    <col min="6" max="6" width="1.28515625" style="7" customWidth="1"/>
    <col min="7" max="7" width="14.28515625" style="7" customWidth="1"/>
    <col min="8" max="8" width="1.28515625" style="7" customWidth="1"/>
    <col min="9" max="9" width="14.28515625" style="7" customWidth="1"/>
    <col min="10" max="10" width="1.28515625" style="7" customWidth="1"/>
    <col min="11" max="11" width="13" style="7" customWidth="1"/>
    <col min="12" max="12" width="1.28515625" style="7" customWidth="1"/>
    <col min="13" max="13" width="13" style="7" customWidth="1"/>
    <col min="14" max="14" width="1.28515625" style="7" customWidth="1"/>
    <col min="15" max="15" width="13" style="7" customWidth="1"/>
    <col min="16" max="16" width="1.28515625" style="7" customWidth="1"/>
    <col min="17" max="17" width="13" style="7" customWidth="1"/>
    <col min="18" max="18" width="1.28515625" style="7" customWidth="1"/>
    <col min="19" max="19" width="15.5703125" style="7" customWidth="1"/>
    <col min="20" max="20" width="1.28515625" style="7" customWidth="1"/>
    <col min="21" max="21" width="19.42578125" style="7" customWidth="1"/>
    <col min="22" max="22" width="1.28515625" style="7" customWidth="1"/>
    <col min="23" max="23" width="14.28515625" style="7" customWidth="1"/>
    <col min="24" max="24" width="1.28515625" style="7" customWidth="1"/>
    <col min="25" max="25" width="16.85546875" style="7" customWidth="1"/>
    <col min="26" max="26" width="1.28515625" style="7" customWidth="1"/>
    <col min="27" max="27" width="15.5703125" style="7" customWidth="1"/>
    <col min="28" max="28" width="0.28515625" style="7" customWidth="1"/>
    <col min="29" max="29" width="9.140625" style="7"/>
  </cols>
  <sheetData>
    <row r="1" spans="1:27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</row>
    <row r="2" spans="1:27" ht="21.75" customHeight="1" x14ac:dyDescent="0.4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7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27" ht="14.45" customHeight="1" x14ac:dyDescent="0.4"/>
    <row r="5" spans="1:27" ht="14.45" customHeight="1" x14ac:dyDescent="0.4">
      <c r="A5" s="1" t="s">
        <v>132</v>
      </c>
      <c r="B5" s="92" t="s">
        <v>133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1:27" ht="14.45" customHeight="1" x14ac:dyDescent="0.4">
      <c r="E6" s="89" t="s">
        <v>7</v>
      </c>
      <c r="F6" s="89"/>
      <c r="G6" s="89"/>
      <c r="H6" s="89"/>
      <c r="I6" s="89"/>
      <c r="K6" s="89" t="s">
        <v>8</v>
      </c>
      <c r="L6" s="89"/>
      <c r="M6" s="89"/>
      <c r="N6" s="89"/>
      <c r="O6" s="89"/>
      <c r="P6" s="89"/>
      <c r="Q6" s="89"/>
      <c r="S6" s="89" t="s">
        <v>9</v>
      </c>
      <c r="T6" s="89"/>
      <c r="U6" s="89"/>
      <c r="V6" s="89"/>
      <c r="W6" s="89"/>
      <c r="X6" s="89"/>
      <c r="Y6" s="89"/>
      <c r="Z6" s="89"/>
      <c r="AA6" s="89"/>
    </row>
    <row r="7" spans="1:27" ht="14.45" customHeight="1" x14ac:dyDescent="0.4">
      <c r="E7" s="8"/>
      <c r="F7" s="8"/>
      <c r="G7" s="8"/>
      <c r="H7" s="8"/>
      <c r="I7" s="8"/>
      <c r="K7" s="88" t="s">
        <v>134</v>
      </c>
      <c r="L7" s="88"/>
      <c r="M7" s="88"/>
      <c r="N7" s="8"/>
      <c r="O7" s="88" t="s">
        <v>135</v>
      </c>
      <c r="P7" s="88"/>
      <c r="Q7" s="88"/>
      <c r="S7" s="8"/>
      <c r="T7" s="8"/>
      <c r="U7" s="8"/>
      <c r="V7" s="8"/>
      <c r="W7" s="8"/>
      <c r="X7" s="8"/>
      <c r="Y7" s="8"/>
      <c r="Z7" s="8"/>
      <c r="AA7" s="8"/>
    </row>
    <row r="8" spans="1:27" ht="14.45" customHeight="1" x14ac:dyDescent="0.4">
      <c r="A8" s="89" t="s">
        <v>136</v>
      </c>
      <c r="B8" s="89"/>
      <c r="D8" s="89" t="s">
        <v>137</v>
      </c>
      <c r="E8" s="89"/>
      <c r="G8" s="2" t="s">
        <v>14</v>
      </c>
      <c r="I8" s="2" t="s">
        <v>15</v>
      </c>
      <c r="K8" s="3" t="s">
        <v>13</v>
      </c>
      <c r="L8" s="8"/>
      <c r="M8" s="3" t="s">
        <v>14</v>
      </c>
      <c r="O8" s="3" t="s">
        <v>13</v>
      </c>
      <c r="P8" s="8"/>
      <c r="Q8" s="3" t="s">
        <v>16</v>
      </c>
      <c r="S8" s="2" t="s">
        <v>13</v>
      </c>
      <c r="U8" s="2" t="s">
        <v>138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16"/>
  <sheetViews>
    <sheetView rightToLeft="1" workbookViewId="0">
      <selection sqref="A1:Z1"/>
    </sheetView>
  </sheetViews>
  <sheetFormatPr defaultRowHeight="15.75" x14ac:dyDescent="0.4"/>
  <cols>
    <col min="1" max="1" width="6.140625" style="7" bestFit="1" customWidth="1"/>
    <col min="2" max="2" width="17.28515625" style="7" bestFit="1" customWidth="1"/>
    <col min="3" max="3" width="1.28515625" style="7" customWidth="1"/>
    <col min="4" max="4" width="17" style="7" customWidth="1"/>
    <col min="5" max="5" width="1.28515625" style="7" customWidth="1"/>
    <col min="6" max="6" width="18.28515625" style="7" bestFit="1" customWidth="1"/>
    <col min="7" max="7" width="1.28515625" style="7" customWidth="1"/>
    <col min="8" max="8" width="18.42578125" style="7" bestFit="1" customWidth="1"/>
    <col min="9" max="9" width="1.28515625" style="7" customWidth="1"/>
    <col min="10" max="10" width="10.85546875" style="7" customWidth="1"/>
    <col min="11" max="11" width="1.28515625" style="7" customWidth="1"/>
    <col min="12" max="12" width="18.5703125" style="7" bestFit="1" customWidth="1"/>
    <col min="13" max="13" width="1.42578125" style="7" customWidth="1"/>
    <col min="14" max="14" width="8.5703125" style="7" customWidth="1"/>
    <col min="15" max="15" width="1.5703125" style="7" customWidth="1"/>
    <col min="16" max="16" width="13.5703125" style="7" customWidth="1"/>
    <col min="17" max="17" width="1.42578125" style="7" customWidth="1"/>
    <col min="18" max="18" width="12.140625" style="7" customWidth="1"/>
    <col min="19" max="19" width="1.28515625" style="7" customWidth="1"/>
    <col min="20" max="20" width="16.140625" style="7" bestFit="1" customWidth="1"/>
    <col min="21" max="21" width="1.28515625" style="7" customWidth="1"/>
    <col min="22" max="22" width="18.140625" style="7" bestFit="1" customWidth="1"/>
    <col min="23" max="23" width="1.28515625" style="7" customWidth="1"/>
    <col min="24" max="24" width="18.140625" style="7" bestFit="1" customWidth="1"/>
    <col min="25" max="25" width="1.28515625" style="7" customWidth="1"/>
    <col min="26" max="26" width="18.28515625" style="7" bestFit="1" customWidth="1"/>
    <col min="27" max="27" width="1.28515625" style="7" customWidth="1"/>
    <col min="28" max="28" width="13" style="7" customWidth="1"/>
    <col min="29" max="29" width="1.28515625" style="7" customWidth="1"/>
    <col min="30" max="30" width="15.5703125" style="7" customWidth="1"/>
    <col min="31" max="31" width="1.28515625" style="7" customWidth="1"/>
    <col min="32" max="32" width="15.5703125" style="7" customWidth="1"/>
    <col min="33" max="33" width="1.28515625" style="7" customWidth="1"/>
    <col min="34" max="34" width="13" style="7" customWidth="1"/>
    <col min="35" max="35" width="1.28515625" style="7" customWidth="1"/>
    <col min="36" max="36" width="15.5703125" style="7" customWidth="1"/>
    <col min="37" max="37" width="1.28515625" style="7" customWidth="1"/>
    <col min="38" max="38" width="14.28515625" style="7" customWidth="1"/>
    <col min="39" max="39" width="0.28515625" style="7" customWidth="1"/>
  </cols>
  <sheetData>
    <row r="1" spans="1:38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</row>
    <row r="2" spans="1:38" ht="21.75" customHeight="1" x14ac:dyDescent="0.4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</row>
    <row r="3" spans="1:38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</row>
    <row r="4" spans="1:38" ht="14.45" customHeight="1" x14ac:dyDescent="0.4"/>
    <row r="5" spans="1:38" ht="24" x14ac:dyDescent="0.4">
      <c r="A5" s="66" t="s">
        <v>272</v>
      </c>
      <c r="B5" s="92" t="s">
        <v>271</v>
      </c>
      <c r="C5" s="92"/>
      <c r="D5" s="92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38" ht="21" x14ac:dyDescent="0.4">
      <c r="A6" s="15"/>
      <c r="B6" s="15"/>
      <c r="C6" s="15"/>
      <c r="D6" s="95" t="s">
        <v>229</v>
      </c>
      <c r="E6" s="95"/>
      <c r="F6" s="95"/>
      <c r="G6" s="95"/>
      <c r="H6" s="95"/>
      <c r="I6" s="15"/>
      <c r="J6" s="95" t="s">
        <v>8</v>
      </c>
      <c r="K6" s="95"/>
      <c r="L6" s="95"/>
      <c r="M6" s="95"/>
      <c r="N6" s="95"/>
      <c r="O6" s="95"/>
      <c r="P6" s="95"/>
      <c r="Q6" s="15"/>
      <c r="R6" s="95" t="s">
        <v>7</v>
      </c>
      <c r="S6" s="95"/>
      <c r="T6" s="95"/>
      <c r="U6" s="95"/>
      <c r="V6" s="95"/>
      <c r="W6" s="95"/>
      <c r="X6" s="95"/>
      <c r="Y6" s="95"/>
      <c r="Z6" s="95"/>
    </row>
    <row r="7" spans="1:38" ht="21" x14ac:dyDescent="0.4">
      <c r="A7" s="15"/>
      <c r="B7" s="15"/>
      <c r="C7" s="15"/>
      <c r="D7" s="16"/>
      <c r="E7" s="16"/>
      <c r="F7" s="16"/>
      <c r="G7" s="16"/>
      <c r="H7" s="16"/>
      <c r="I7" s="15"/>
      <c r="J7" s="88" t="s">
        <v>10</v>
      </c>
      <c r="K7" s="88"/>
      <c r="L7" s="88"/>
      <c r="M7" s="16"/>
      <c r="N7" s="88" t="s">
        <v>11</v>
      </c>
      <c r="O7" s="88"/>
      <c r="P7" s="88"/>
      <c r="Q7" s="15"/>
      <c r="R7" s="16"/>
      <c r="S7" s="16"/>
      <c r="T7" s="16"/>
      <c r="U7" s="16"/>
      <c r="V7" s="16"/>
      <c r="W7" s="16"/>
      <c r="X7" s="16"/>
      <c r="Y7" s="16"/>
      <c r="Z7" s="16"/>
    </row>
    <row r="8" spans="1:38" ht="21" x14ac:dyDescent="0.4">
      <c r="A8" s="94" t="s">
        <v>12</v>
      </c>
      <c r="B8" s="94"/>
      <c r="C8" s="69"/>
      <c r="D8" s="68" t="s">
        <v>13</v>
      </c>
      <c r="E8" s="15"/>
      <c r="F8" s="68" t="s">
        <v>14</v>
      </c>
      <c r="G8" s="15"/>
      <c r="H8" s="68" t="s">
        <v>15</v>
      </c>
      <c r="I8" s="15"/>
      <c r="J8" s="3" t="s">
        <v>13</v>
      </c>
      <c r="K8" s="16"/>
      <c r="L8" s="3" t="s">
        <v>14</v>
      </c>
      <c r="M8" s="15"/>
      <c r="N8" s="3" t="s">
        <v>13</v>
      </c>
      <c r="O8" s="16"/>
      <c r="P8" s="3" t="s">
        <v>16</v>
      </c>
      <c r="Q8" s="15"/>
      <c r="R8" s="68" t="s">
        <v>13</v>
      </c>
      <c r="S8" s="15"/>
      <c r="T8" s="68" t="s">
        <v>17</v>
      </c>
      <c r="U8" s="15"/>
      <c r="V8" s="68" t="s">
        <v>14</v>
      </c>
      <c r="W8" s="15"/>
      <c r="X8" s="68" t="s">
        <v>15</v>
      </c>
      <c r="Y8" s="15"/>
      <c r="Z8" s="68" t="s">
        <v>18</v>
      </c>
    </row>
    <row r="9" spans="1:38" ht="18.75" x14ac:dyDescent="0.4">
      <c r="B9" s="20" t="s">
        <v>63</v>
      </c>
      <c r="C9" s="70"/>
      <c r="D9" s="18">
        <v>269869</v>
      </c>
      <c r="E9" s="15"/>
      <c r="F9" s="49">
        <v>3686755639258</v>
      </c>
      <c r="G9" s="48"/>
      <c r="H9" s="49">
        <v>6873233617697.7197</v>
      </c>
      <c r="I9" s="48"/>
      <c r="J9" s="49">
        <v>0</v>
      </c>
      <c r="K9" s="48"/>
      <c r="L9" s="49">
        <v>0</v>
      </c>
      <c r="M9" s="48"/>
      <c r="N9" s="49">
        <v>0</v>
      </c>
      <c r="O9" s="48"/>
      <c r="P9" s="49">
        <v>0</v>
      </c>
      <c r="Q9" s="48"/>
      <c r="R9" s="49">
        <v>269869</v>
      </c>
      <c r="S9" s="48"/>
      <c r="T9" s="49">
        <v>20989980</v>
      </c>
      <c r="U9" s="48"/>
      <c r="V9" s="49">
        <v>3686755639258</v>
      </c>
      <c r="W9" s="48"/>
      <c r="X9" s="49">
        <v>5650950004829.71</v>
      </c>
      <c r="Y9" s="15"/>
      <c r="Z9" s="58">
        <f>X9/سپرده!$Q$10</f>
        <v>5.6935934657211903E-2</v>
      </c>
    </row>
    <row r="10" spans="1:38" ht="19.5" thickBot="1" x14ac:dyDescent="0.45">
      <c r="B10" s="73" t="s">
        <v>119</v>
      </c>
      <c r="C10" s="20"/>
      <c r="D10" s="71">
        <f>SUM(D9:D9)</f>
        <v>269869</v>
      </c>
      <c r="E10" s="20"/>
      <c r="F10" s="71">
        <f>SUM(F9:F9)</f>
        <v>3686755639258</v>
      </c>
      <c r="G10" s="20"/>
      <c r="H10" s="73"/>
      <c r="I10" s="20"/>
      <c r="J10" s="71">
        <f>SUM(J9:J9)</f>
        <v>0</v>
      </c>
      <c r="K10" s="20"/>
      <c r="L10" s="71">
        <f>SUM(L9:L9)</f>
        <v>0</v>
      </c>
      <c r="M10" s="20"/>
      <c r="N10" s="20"/>
      <c r="O10" s="20"/>
      <c r="P10" s="20"/>
      <c r="Q10" s="20"/>
      <c r="R10" s="71">
        <f>SUM(R9:R9)</f>
        <v>269869</v>
      </c>
      <c r="S10" s="20"/>
      <c r="T10" s="20"/>
      <c r="U10" s="20"/>
      <c r="V10" s="71">
        <f>SUM(V9:V9)</f>
        <v>3686755639258</v>
      </c>
      <c r="W10" s="20"/>
      <c r="X10" s="71">
        <f>SUM(X9:X9)</f>
        <v>5650950004829.71</v>
      </c>
      <c r="Y10" s="20"/>
      <c r="Z10" s="72">
        <f>SUM(Z9:Z9)</f>
        <v>5.6935934657211903E-2</v>
      </c>
    </row>
    <row r="11" spans="1:38" ht="16.5" thickTop="1" x14ac:dyDescent="0.4"/>
    <row r="14" spans="1:38" x14ac:dyDescent="0.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38" x14ac:dyDescent="0.4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38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</sheetData>
  <mergeCells count="10">
    <mergeCell ref="A8:B8"/>
    <mergeCell ref="B5:D5"/>
    <mergeCell ref="D6:H6"/>
    <mergeCell ref="J6:P6"/>
    <mergeCell ref="R6:Z6"/>
    <mergeCell ref="J7:L7"/>
    <mergeCell ref="N7:P7"/>
    <mergeCell ref="A1:Z1"/>
    <mergeCell ref="A2:Z2"/>
    <mergeCell ref="A3:Z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7"/>
  <sheetViews>
    <sheetView rightToLeft="1" workbookViewId="0">
      <selection sqref="A1:M1"/>
    </sheetView>
  </sheetViews>
  <sheetFormatPr defaultRowHeight="15.75" x14ac:dyDescent="0.4"/>
  <cols>
    <col min="1" max="1" width="29.85546875" style="7" customWidth="1"/>
    <col min="2" max="2" width="1.28515625" style="7" customWidth="1"/>
    <col min="3" max="3" width="15.5703125" style="7" customWidth="1"/>
    <col min="4" max="4" width="1.28515625" style="7" customWidth="1"/>
    <col min="5" max="5" width="15.5703125" style="7" customWidth="1"/>
    <col min="6" max="6" width="1.28515625" style="7" customWidth="1"/>
    <col min="7" max="7" width="13" style="7" customWidth="1"/>
    <col min="8" max="8" width="1.28515625" style="7" customWidth="1"/>
    <col min="9" max="9" width="13" style="7" customWidth="1"/>
    <col min="10" max="10" width="1.28515625" style="7" customWidth="1"/>
    <col min="11" max="11" width="23.42578125" style="7" customWidth="1"/>
    <col min="12" max="12" width="1.28515625" style="7" customWidth="1"/>
    <col min="13" max="13" width="29.140625" style="7" customWidth="1"/>
    <col min="14" max="14" width="0.28515625" style="7" customWidth="1"/>
    <col min="15" max="15" width="9.140625" style="7"/>
  </cols>
  <sheetData>
    <row r="1" spans="1:13" ht="29.1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1.75" customHeight="1" x14ac:dyDescent="0.4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21.75" customHeight="1" x14ac:dyDescent="0.4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ht="21.7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4.45" customHeight="1" x14ac:dyDescent="0.4">
      <c r="A5" s="92" t="s">
        <v>139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</row>
    <row r="6" spans="1:13" ht="14.45" customHeight="1" x14ac:dyDescent="0.4">
      <c r="A6" s="92" t="s">
        <v>140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</row>
    <row r="7" spans="1:13" ht="14.45" customHeight="1" x14ac:dyDescent="0.4"/>
    <row r="8" spans="1:13" ht="14.45" customHeight="1" x14ac:dyDescent="0.4">
      <c r="A8" s="15"/>
      <c r="B8" s="15"/>
      <c r="C8" s="89" t="s">
        <v>9</v>
      </c>
      <c r="D8" s="89"/>
      <c r="E8" s="89"/>
      <c r="F8" s="89"/>
      <c r="G8" s="89"/>
      <c r="H8" s="89"/>
      <c r="I8" s="89"/>
      <c r="J8" s="89"/>
      <c r="K8" s="89"/>
      <c r="L8" s="89"/>
      <c r="M8" s="89"/>
    </row>
    <row r="9" spans="1:13" ht="14.45" customHeight="1" x14ac:dyDescent="0.4">
      <c r="A9" s="2" t="s">
        <v>141</v>
      </c>
      <c r="B9" s="15"/>
      <c r="C9" s="3" t="s">
        <v>13</v>
      </c>
      <c r="D9" s="16"/>
      <c r="E9" s="3" t="s">
        <v>142</v>
      </c>
      <c r="F9" s="16"/>
      <c r="G9" s="3" t="s">
        <v>143</v>
      </c>
      <c r="H9" s="16"/>
      <c r="I9" s="3" t="s">
        <v>144</v>
      </c>
      <c r="J9" s="16"/>
      <c r="K9" s="3" t="s">
        <v>145</v>
      </c>
      <c r="L9" s="16"/>
      <c r="M9" s="3" t="s">
        <v>146</v>
      </c>
    </row>
    <row r="10" spans="1:13" ht="21.75" customHeight="1" x14ac:dyDescent="0.4">
      <c r="A10" s="17" t="s">
        <v>69</v>
      </c>
      <c r="B10" s="15"/>
      <c r="C10" s="18">
        <v>774000000</v>
      </c>
      <c r="D10" s="15"/>
      <c r="E10" s="18">
        <v>2610</v>
      </c>
      <c r="F10" s="15"/>
      <c r="G10" s="18">
        <v>1305</v>
      </c>
      <c r="H10" s="15"/>
      <c r="I10" s="29">
        <v>0.5</v>
      </c>
      <c r="J10" s="15"/>
      <c r="K10" s="18">
        <v>1010070000000</v>
      </c>
      <c r="L10" s="15"/>
      <c r="M10" s="96" t="s">
        <v>273</v>
      </c>
    </row>
    <row r="11" spans="1:13" ht="21.75" customHeight="1" x14ac:dyDescent="0.4">
      <c r="A11" s="23" t="s">
        <v>78</v>
      </c>
      <c r="B11" s="15"/>
      <c r="C11" s="25">
        <v>50000000</v>
      </c>
      <c r="D11" s="15"/>
      <c r="E11" s="25">
        <v>14860</v>
      </c>
      <c r="F11" s="15"/>
      <c r="G11" s="25">
        <v>7430</v>
      </c>
      <c r="H11" s="15"/>
      <c r="I11" s="30">
        <v>0.5</v>
      </c>
      <c r="J11" s="15"/>
      <c r="K11" s="25">
        <v>371500000000</v>
      </c>
      <c r="L11" s="15"/>
      <c r="M11" s="83"/>
    </row>
    <row r="12" spans="1:13" ht="21.75" customHeight="1" x14ac:dyDescent="0.4">
      <c r="A12" s="4" t="s">
        <v>119</v>
      </c>
      <c r="B12" s="15"/>
      <c r="C12" s="27">
        <f>SUM(C10:C11)</f>
        <v>824000000</v>
      </c>
      <c r="D12" s="15"/>
      <c r="E12" s="27"/>
      <c r="F12" s="15"/>
      <c r="G12" s="27"/>
      <c r="H12" s="15"/>
      <c r="I12" s="31"/>
      <c r="J12" s="15"/>
      <c r="K12" s="27">
        <f>SUM(K10:K11)</f>
        <v>1381570000000</v>
      </c>
      <c r="L12" s="15"/>
      <c r="M12" s="27"/>
    </row>
    <row r="13" spans="1:13" x14ac:dyDescent="0.4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x14ac:dyDescent="0.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x14ac:dyDescent="0.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x14ac:dyDescent="0.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x14ac:dyDescent="0.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</sheetData>
  <mergeCells count="7">
    <mergeCell ref="M10:M11"/>
    <mergeCell ref="C8:M8"/>
    <mergeCell ref="A1:M1"/>
    <mergeCell ref="A2:M2"/>
    <mergeCell ref="A3:M3"/>
    <mergeCell ref="A5:M5"/>
    <mergeCell ref="A6:M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20"/>
  <sheetViews>
    <sheetView rightToLeft="1" workbookViewId="0">
      <selection sqref="A1:L1"/>
    </sheetView>
  </sheetViews>
  <sheetFormatPr defaultRowHeight="18.75" x14ac:dyDescent="0.45"/>
  <cols>
    <col min="1" max="1" width="5.140625" style="32" customWidth="1"/>
    <col min="2" max="2" width="24" style="32" customWidth="1"/>
    <col min="3" max="3" width="1.28515625" style="32" customWidth="1"/>
    <col min="4" max="4" width="16.5703125" style="32" customWidth="1"/>
    <col min="5" max="5" width="1.28515625" style="32" customWidth="1"/>
    <col min="6" max="6" width="22" style="32" customWidth="1"/>
    <col min="7" max="7" width="1.28515625" style="32" customWidth="1"/>
    <col min="8" max="8" width="20.85546875" style="32" customWidth="1"/>
    <col min="9" max="9" width="1.28515625" style="32" customWidth="1"/>
    <col min="10" max="10" width="18.85546875" style="32" customWidth="1"/>
    <col min="11" max="11" width="1.28515625" style="32" customWidth="1"/>
    <col min="12" max="12" width="19.42578125" style="32" customWidth="1"/>
    <col min="13" max="13" width="0.28515625" style="32" customWidth="1"/>
    <col min="14" max="14" width="9.140625" style="32"/>
    <col min="17" max="17" width="18.7109375" hidden="1" customWidth="1"/>
  </cols>
  <sheetData>
    <row r="1" spans="1:17" ht="29.1" customHeight="1" x14ac:dyDescent="0.4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7" ht="21.75" customHeight="1" x14ac:dyDescent="0.45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7" ht="21.75" customHeight="1" x14ac:dyDescent="0.45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17" ht="14.45" customHeight="1" x14ac:dyDescent="0.45"/>
    <row r="5" spans="1:17" ht="14.45" customHeight="1" x14ac:dyDescent="0.45">
      <c r="A5" s="33" t="s">
        <v>147</v>
      </c>
      <c r="B5" s="97" t="s">
        <v>148</v>
      </c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7" ht="14.45" customHeight="1" x14ac:dyDescent="0.2">
      <c r="A6" s="20"/>
      <c r="B6" s="20"/>
      <c r="C6" s="20"/>
      <c r="D6" s="2" t="s">
        <v>7</v>
      </c>
      <c r="E6" s="20"/>
      <c r="F6" s="89" t="s">
        <v>8</v>
      </c>
      <c r="G6" s="89"/>
      <c r="H6" s="89"/>
      <c r="I6" s="20"/>
      <c r="J6" s="2" t="s">
        <v>9</v>
      </c>
      <c r="K6" s="20"/>
      <c r="L6" s="20"/>
      <c r="M6" s="20"/>
      <c r="N6" s="20"/>
      <c r="O6" s="37"/>
      <c r="P6" s="37"/>
    </row>
    <row r="7" spans="1:17" ht="14.45" customHeight="1" x14ac:dyDescent="0.2">
      <c r="A7" s="20"/>
      <c r="B7" s="20"/>
      <c r="C7" s="20"/>
      <c r="D7" s="17"/>
      <c r="E7" s="20"/>
      <c r="F7" s="17"/>
      <c r="G7" s="17"/>
      <c r="H7" s="17"/>
      <c r="I7" s="20"/>
      <c r="J7" s="17"/>
      <c r="K7" s="20"/>
      <c r="L7" s="20"/>
      <c r="M7" s="20"/>
      <c r="N7" s="20"/>
      <c r="O7" s="37"/>
      <c r="P7" s="37"/>
    </row>
    <row r="8" spans="1:17" ht="14.45" customHeight="1" x14ac:dyDescent="0.2">
      <c r="A8" s="89" t="s">
        <v>149</v>
      </c>
      <c r="B8" s="89"/>
      <c r="C8" s="20"/>
      <c r="D8" s="2" t="s">
        <v>150</v>
      </c>
      <c r="E8" s="20"/>
      <c r="F8" s="2" t="s">
        <v>151</v>
      </c>
      <c r="G8" s="20"/>
      <c r="H8" s="2" t="s">
        <v>152</v>
      </c>
      <c r="I8" s="20"/>
      <c r="J8" s="2" t="s">
        <v>150</v>
      </c>
      <c r="K8" s="20"/>
      <c r="L8" s="2" t="s">
        <v>18</v>
      </c>
      <c r="M8" s="20"/>
      <c r="N8" s="20"/>
      <c r="O8" s="37"/>
      <c r="P8" s="37"/>
    </row>
    <row r="9" spans="1:17" ht="21.75" customHeight="1" x14ac:dyDescent="0.2">
      <c r="A9" s="90" t="s">
        <v>264</v>
      </c>
      <c r="B9" s="90"/>
      <c r="C9" s="20"/>
      <c r="D9" s="18">
        <v>13550233</v>
      </c>
      <c r="E9" s="20"/>
      <c r="F9" s="18">
        <v>57542</v>
      </c>
      <c r="G9" s="20"/>
      <c r="H9" s="18">
        <v>0</v>
      </c>
      <c r="I9" s="20"/>
      <c r="J9" s="18">
        <v>13607775</v>
      </c>
      <c r="K9" s="20"/>
      <c r="L9" s="57">
        <f>J9/$Q$10</f>
        <v>1.3710462622530126E-7</v>
      </c>
      <c r="M9" s="20"/>
      <c r="N9" s="20"/>
      <c r="O9" s="37"/>
      <c r="P9" s="37"/>
    </row>
    <row r="10" spans="1:17" ht="21.75" customHeight="1" x14ac:dyDescent="0.2">
      <c r="A10" s="87" t="s">
        <v>265</v>
      </c>
      <c r="B10" s="87"/>
      <c r="C10" s="20"/>
      <c r="D10" s="21">
        <v>6428133</v>
      </c>
      <c r="E10" s="20"/>
      <c r="F10" s="21">
        <v>0</v>
      </c>
      <c r="G10" s="20"/>
      <c r="H10" s="21">
        <v>0</v>
      </c>
      <c r="I10" s="20"/>
      <c r="J10" s="21">
        <v>6428133</v>
      </c>
      <c r="K10" s="20"/>
      <c r="L10" s="58">
        <f t="shared" ref="L10:L15" si="0">J10/$Q$10</f>
        <v>6.4766412752380494E-8</v>
      </c>
      <c r="M10" s="20"/>
      <c r="N10" s="20"/>
      <c r="O10" s="37"/>
      <c r="P10" s="37"/>
      <c r="Q10" s="21">
        <v>99251027296764</v>
      </c>
    </row>
    <row r="11" spans="1:17" ht="21.75" customHeight="1" x14ac:dyDescent="0.2">
      <c r="A11" s="87" t="s">
        <v>192</v>
      </c>
      <c r="B11" s="87"/>
      <c r="C11" s="20"/>
      <c r="D11" s="21">
        <v>7143167121</v>
      </c>
      <c r="E11" s="20"/>
      <c r="F11" s="21">
        <v>23011543218970</v>
      </c>
      <c r="G11" s="20"/>
      <c r="H11" s="21">
        <v>22687196065369</v>
      </c>
      <c r="I11" s="20"/>
      <c r="J11" s="21">
        <v>331490320722</v>
      </c>
      <c r="K11" s="20"/>
      <c r="L11" s="58">
        <f t="shared" si="0"/>
        <v>3.3399182834736056E-3</v>
      </c>
      <c r="M11" s="20"/>
      <c r="N11" s="20"/>
      <c r="O11" s="37"/>
      <c r="P11" s="37"/>
    </row>
    <row r="12" spans="1:17" ht="21.75" customHeight="1" x14ac:dyDescent="0.2">
      <c r="A12" s="87" t="s">
        <v>266</v>
      </c>
      <c r="B12" s="87"/>
      <c r="C12" s="20"/>
      <c r="D12" s="21">
        <v>3642558</v>
      </c>
      <c r="E12" s="20"/>
      <c r="F12" s="21">
        <v>15403</v>
      </c>
      <c r="G12" s="20"/>
      <c r="H12" s="21">
        <v>0</v>
      </c>
      <c r="I12" s="20"/>
      <c r="J12" s="21">
        <v>3657961</v>
      </c>
      <c r="K12" s="20"/>
      <c r="L12" s="58">
        <f t="shared" si="0"/>
        <v>3.6855648748728517E-8</v>
      </c>
      <c r="M12" s="20"/>
      <c r="N12" s="20"/>
      <c r="O12" s="37"/>
      <c r="P12" s="37"/>
    </row>
    <row r="13" spans="1:17" ht="21.75" customHeight="1" x14ac:dyDescent="0.2">
      <c r="A13" s="87" t="s">
        <v>267</v>
      </c>
      <c r="B13" s="87"/>
      <c r="C13" s="20"/>
      <c r="D13" s="21">
        <v>94126087</v>
      </c>
      <c r="E13" s="20"/>
      <c r="F13" s="21">
        <v>11400000396528</v>
      </c>
      <c r="G13" s="20"/>
      <c r="H13" s="21">
        <v>5700001500000</v>
      </c>
      <c r="I13" s="20"/>
      <c r="J13" s="21">
        <v>5700093022615</v>
      </c>
      <c r="K13" s="20"/>
      <c r="L13" s="58">
        <f t="shared" si="0"/>
        <v>5.7431073288254489E-2</v>
      </c>
      <c r="M13" s="20"/>
      <c r="N13" s="20"/>
      <c r="O13" s="37"/>
      <c r="P13" s="37"/>
    </row>
    <row r="14" spans="1:17" ht="21.75" customHeight="1" x14ac:dyDescent="0.2">
      <c r="A14" s="87" t="s">
        <v>269</v>
      </c>
      <c r="B14" s="87"/>
      <c r="C14" s="20"/>
      <c r="D14" s="21">
        <v>302957886</v>
      </c>
      <c r="E14" s="20"/>
      <c r="F14" s="21">
        <v>1281115</v>
      </c>
      <c r="G14" s="20"/>
      <c r="H14" s="21">
        <v>0</v>
      </c>
      <c r="I14" s="20"/>
      <c r="J14" s="21">
        <v>304239001</v>
      </c>
      <c r="K14" s="20"/>
      <c r="L14" s="58">
        <f t="shared" si="0"/>
        <v>3.0653486345316594E-6</v>
      </c>
      <c r="M14" s="20"/>
      <c r="N14" s="20"/>
      <c r="O14" s="37"/>
      <c r="P14" s="37"/>
    </row>
    <row r="15" spans="1:17" ht="21.75" customHeight="1" x14ac:dyDescent="0.2">
      <c r="A15" s="87" t="s">
        <v>268</v>
      </c>
      <c r="B15" s="87"/>
      <c r="C15" s="20"/>
      <c r="D15" s="21">
        <v>483558318</v>
      </c>
      <c r="E15" s="20"/>
      <c r="F15" s="21">
        <v>14694757362886</v>
      </c>
      <c r="G15" s="20"/>
      <c r="H15" s="21">
        <v>11413001134900</v>
      </c>
      <c r="I15" s="20"/>
      <c r="J15" s="21">
        <v>3282239786304</v>
      </c>
      <c r="K15" s="20"/>
      <c r="L15" s="59">
        <f t="shared" si="0"/>
        <v>3.3070083763364885E-2</v>
      </c>
      <c r="M15" s="20"/>
      <c r="N15" s="20"/>
      <c r="O15" s="37"/>
      <c r="P15" s="37"/>
    </row>
    <row r="16" spans="1:17" ht="21.75" customHeight="1" x14ac:dyDescent="0.2">
      <c r="A16" s="86" t="s">
        <v>119</v>
      </c>
      <c r="B16" s="86"/>
      <c r="C16" s="20"/>
      <c r="D16" s="27">
        <f>SUM(D9:D15)</f>
        <v>8047430336</v>
      </c>
      <c r="E16" s="20"/>
      <c r="F16" s="27">
        <f>SUM(F9:F15)</f>
        <v>49106302332444</v>
      </c>
      <c r="G16" s="20"/>
      <c r="H16" s="27">
        <f>SUM(H9:H15)</f>
        <v>39800198700269</v>
      </c>
      <c r="I16" s="20"/>
      <c r="J16" s="27">
        <f>SUM(J9:J15)</f>
        <v>9314151062511</v>
      </c>
      <c r="K16" s="20"/>
      <c r="L16" s="60">
        <f>SUM(L9:L15)</f>
        <v>9.3844379410415235E-2</v>
      </c>
      <c r="M16" s="20"/>
      <c r="N16" s="20"/>
      <c r="O16" s="37"/>
      <c r="P16" s="37"/>
    </row>
    <row r="17" spans="1:16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37"/>
      <c r="P17" s="37"/>
    </row>
    <row r="18" spans="1:16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37"/>
      <c r="P18" s="37"/>
    </row>
    <row r="19" spans="1:16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37"/>
      <c r="P19" s="37"/>
    </row>
    <row r="20" spans="1:16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37"/>
      <c r="P20" s="37"/>
    </row>
  </sheetData>
  <mergeCells count="14">
    <mergeCell ref="A1:L1"/>
    <mergeCell ref="A2:L2"/>
    <mergeCell ref="A3:L3"/>
    <mergeCell ref="B5:L5"/>
    <mergeCell ref="F6:H6"/>
    <mergeCell ref="A16:B16"/>
    <mergeCell ref="A13:B13"/>
    <mergeCell ref="A15:B15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1"/>
  <sheetViews>
    <sheetView rightToLeft="1" workbookViewId="0">
      <selection sqref="A1:J1"/>
    </sheetView>
  </sheetViews>
  <sheetFormatPr defaultRowHeight="18.75" x14ac:dyDescent="0.45"/>
  <cols>
    <col min="1" max="1" width="3.42578125" style="32" customWidth="1"/>
    <col min="2" max="2" width="47.85546875" style="32" customWidth="1"/>
    <col min="3" max="3" width="1.28515625" style="32" customWidth="1"/>
    <col min="4" max="4" width="10" style="32" customWidth="1"/>
    <col min="5" max="5" width="1.28515625" style="32" customWidth="1"/>
    <col min="6" max="6" width="19.85546875" style="32" customWidth="1"/>
    <col min="7" max="7" width="1.28515625" style="32" customWidth="1"/>
    <col min="8" max="8" width="19.140625" style="32" customWidth="1"/>
    <col min="9" max="9" width="1.28515625" style="32" customWidth="1"/>
    <col min="10" max="10" width="19.42578125" style="32" customWidth="1"/>
    <col min="11" max="11" width="0.28515625" customWidth="1"/>
    <col min="15" max="15" width="17.5703125" hidden="1" customWidth="1"/>
  </cols>
  <sheetData>
    <row r="1" spans="1:15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</row>
    <row r="2" spans="1:15" ht="21.75" customHeight="1" x14ac:dyDescent="0.2">
      <c r="A2" s="94" t="s">
        <v>153</v>
      </c>
      <c r="B2" s="94"/>
      <c r="C2" s="94"/>
      <c r="D2" s="94"/>
      <c r="E2" s="94"/>
      <c r="F2" s="94"/>
      <c r="G2" s="94"/>
      <c r="H2" s="94"/>
      <c r="I2" s="94"/>
      <c r="J2" s="94"/>
    </row>
    <row r="3" spans="1:15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</row>
    <row r="4" spans="1:15" ht="14.45" customHeight="1" x14ac:dyDescent="0.45"/>
    <row r="5" spans="1:15" ht="29.1" customHeight="1" x14ac:dyDescent="0.2">
      <c r="A5" s="33" t="s">
        <v>154</v>
      </c>
      <c r="B5" s="97" t="s">
        <v>155</v>
      </c>
      <c r="C5" s="97"/>
      <c r="D5" s="97"/>
      <c r="E5" s="97"/>
      <c r="F5" s="97"/>
      <c r="G5" s="97"/>
      <c r="H5" s="97"/>
      <c r="I5" s="97"/>
      <c r="J5" s="97"/>
    </row>
    <row r="6" spans="1:15" ht="14.45" customHeight="1" x14ac:dyDescent="0.45"/>
    <row r="7" spans="1:15" ht="14.45" customHeight="1" x14ac:dyDescent="0.45">
      <c r="A7" s="89" t="s">
        <v>156</v>
      </c>
      <c r="B7" s="89"/>
      <c r="C7" s="34"/>
      <c r="D7" s="2" t="s">
        <v>157</v>
      </c>
      <c r="E7" s="34"/>
      <c r="F7" s="2" t="s">
        <v>150</v>
      </c>
      <c r="G7" s="34"/>
      <c r="H7" s="2" t="s">
        <v>158</v>
      </c>
      <c r="I7" s="34"/>
      <c r="J7" s="2" t="s">
        <v>159</v>
      </c>
      <c r="K7" s="35"/>
      <c r="L7" s="35"/>
    </row>
    <row r="8" spans="1:15" ht="21.75" customHeight="1" x14ac:dyDescent="0.45">
      <c r="A8" s="98" t="s">
        <v>160</v>
      </c>
      <c r="B8" s="98"/>
      <c r="C8" s="34"/>
      <c r="D8" s="11" t="s">
        <v>161</v>
      </c>
      <c r="E8" s="34"/>
      <c r="F8" s="42">
        <f>'درآمد سرمایه گذاری در سهام'!T133+'درآمد اعمال اختیار'!Y11</f>
        <v>21282084783584</v>
      </c>
      <c r="G8" s="34"/>
      <c r="H8" s="62">
        <f>F8/$F$12</f>
        <v>0.90706853574076585</v>
      </c>
      <c r="I8" s="34"/>
      <c r="J8" s="62">
        <f>F8/$O$8</f>
        <v>0.21442684638366344</v>
      </c>
      <c r="K8" s="35"/>
      <c r="L8" s="35"/>
      <c r="O8" s="61">
        <v>99251027296764</v>
      </c>
    </row>
    <row r="9" spans="1:15" ht="21.75" customHeight="1" x14ac:dyDescent="0.45">
      <c r="A9" s="99" t="s">
        <v>275</v>
      </c>
      <c r="B9" s="99"/>
      <c r="C9" s="34"/>
      <c r="D9" s="74" t="s">
        <v>162</v>
      </c>
      <c r="E9" s="34"/>
      <c r="F9" s="44">
        <f>'درآمد اوراق سپرده کالایی'!R11</f>
        <v>1818066426541</v>
      </c>
      <c r="G9" s="34"/>
      <c r="H9" s="80">
        <f t="shared" ref="H9:H11" si="0">F9/$F$12</f>
        <v>7.7488219230948563E-2</v>
      </c>
      <c r="I9" s="34"/>
      <c r="J9" s="80">
        <f t="shared" ref="J9:J11" si="1">F9/$O$8</f>
        <v>1.8317860036903381E-2</v>
      </c>
      <c r="K9" s="35"/>
      <c r="L9" s="35"/>
      <c r="O9" s="61"/>
    </row>
    <row r="10" spans="1:15" ht="21.75" customHeight="1" x14ac:dyDescent="0.45">
      <c r="A10" s="99" t="s">
        <v>164</v>
      </c>
      <c r="B10" s="99"/>
      <c r="C10" s="34"/>
      <c r="D10" s="74" t="s">
        <v>163</v>
      </c>
      <c r="E10" s="34"/>
      <c r="F10" s="44">
        <f>'درآمد سپرده بانکی'!H15</f>
        <v>262438246891</v>
      </c>
      <c r="G10" s="34"/>
      <c r="H10" s="80">
        <f t="shared" si="0"/>
        <v>1.1185439713754601E-2</v>
      </c>
      <c r="I10" s="34"/>
      <c r="J10" s="80">
        <f t="shared" si="1"/>
        <v>2.6441867055572187E-3</v>
      </c>
      <c r="K10" s="35"/>
      <c r="L10" s="35"/>
    </row>
    <row r="11" spans="1:15" ht="21.75" customHeight="1" x14ac:dyDescent="0.45">
      <c r="A11" s="100" t="s">
        <v>166</v>
      </c>
      <c r="B11" s="100"/>
      <c r="C11" s="34"/>
      <c r="D11" s="75" t="s">
        <v>165</v>
      </c>
      <c r="E11" s="34"/>
      <c r="F11" s="45">
        <f>'سایر درآمدها'!F11</f>
        <v>99898706796</v>
      </c>
      <c r="G11" s="34"/>
      <c r="H11" s="64">
        <f t="shared" si="0"/>
        <v>4.2578053145310244E-3</v>
      </c>
      <c r="I11" s="34"/>
      <c r="J11" s="64">
        <f t="shared" si="1"/>
        <v>1.0065256704829806E-3</v>
      </c>
      <c r="K11" s="35"/>
      <c r="L11" s="35"/>
    </row>
    <row r="12" spans="1:15" ht="21.75" customHeight="1" x14ac:dyDescent="0.45">
      <c r="A12" s="86" t="s">
        <v>119</v>
      </c>
      <c r="B12" s="86"/>
      <c r="C12" s="34"/>
      <c r="D12" s="14"/>
      <c r="E12" s="34"/>
      <c r="F12" s="46">
        <f>SUM(F8:F11)</f>
        <v>23462488163812</v>
      </c>
      <c r="G12" s="34"/>
      <c r="H12" s="65">
        <f>SUM(H8:H11)</f>
        <v>1.0000000000000002</v>
      </c>
      <c r="I12" s="34"/>
      <c r="J12" s="63">
        <f>SUM(J8:J11)</f>
        <v>0.23639541879660703</v>
      </c>
      <c r="K12" s="35"/>
      <c r="L12" s="35"/>
    </row>
    <row r="13" spans="1:15" x14ac:dyDescent="0.4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5"/>
      <c r="L13" s="35"/>
    </row>
    <row r="14" spans="1:15" x14ac:dyDescent="0.4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5"/>
      <c r="L14" s="35"/>
    </row>
    <row r="15" spans="1:15" x14ac:dyDescent="0.45">
      <c r="A15" s="34"/>
      <c r="B15" s="34"/>
      <c r="C15" s="34"/>
      <c r="D15" s="34"/>
      <c r="E15" s="34"/>
      <c r="F15" s="39"/>
      <c r="G15" s="34"/>
      <c r="H15" s="34"/>
      <c r="I15" s="34"/>
      <c r="J15" s="34"/>
      <c r="K15" s="35"/>
      <c r="L15" s="35"/>
    </row>
    <row r="16" spans="1:15" x14ac:dyDescent="0.4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5"/>
      <c r="L16" s="35"/>
    </row>
    <row r="17" spans="1:12" x14ac:dyDescent="0.45">
      <c r="A17" s="34"/>
      <c r="B17" s="34"/>
      <c r="C17" s="34"/>
      <c r="D17" s="34"/>
      <c r="E17" s="34"/>
      <c r="F17" s="39"/>
      <c r="G17" s="34"/>
      <c r="H17" s="34"/>
      <c r="I17" s="34"/>
      <c r="J17" s="34"/>
      <c r="K17" s="35"/>
      <c r="L17" s="35"/>
    </row>
    <row r="18" spans="1:12" x14ac:dyDescent="0.4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5"/>
      <c r="L18" s="35"/>
    </row>
    <row r="19" spans="1:12" x14ac:dyDescent="0.4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5"/>
      <c r="L19" s="35"/>
    </row>
    <row r="20" spans="1:12" x14ac:dyDescent="0.4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5"/>
      <c r="L20" s="35"/>
    </row>
    <row r="21" spans="1:12" x14ac:dyDescent="0.4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5"/>
      <c r="L21" s="35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38"/>
  <sheetViews>
    <sheetView rightToLeft="1" workbookViewId="0">
      <selection sqref="A1:V1"/>
    </sheetView>
  </sheetViews>
  <sheetFormatPr defaultRowHeight="18.75" x14ac:dyDescent="0.45"/>
  <cols>
    <col min="1" max="1" width="5.5703125" style="32" bestFit="1" customWidth="1"/>
    <col min="2" max="2" width="23" style="32" customWidth="1"/>
    <col min="3" max="3" width="1.28515625" style="32" customWidth="1"/>
    <col min="4" max="4" width="16.7109375" style="32" bestFit="1" customWidth="1"/>
    <col min="5" max="5" width="1.28515625" style="32" customWidth="1"/>
    <col min="6" max="6" width="19.5703125" style="32" bestFit="1" customWidth="1"/>
    <col min="7" max="7" width="1.28515625" style="32" customWidth="1"/>
    <col min="8" max="8" width="18.42578125" style="32" bestFit="1" customWidth="1"/>
    <col min="9" max="9" width="1.28515625" style="32" customWidth="1"/>
    <col min="10" max="10" width="19.5703125" style="32" bestFit="1" customWidth="1"/>
    <col min="11" max="11" width="1.28515625" style="32" customWidth="1"/>
    <col min="12" max="12" width="17.28515625" style="32" bestFit="1" customWidth="1"/>
    <col min="13" max="13" width="1.28515625" style="32" customWidth="1"/>
    <col min="14" max="14" width="18.28515625" style="32" bestFit="1" customWidth="1"/>
    <col min="15" max="15" width="1.28515625" style="32" customWidth="1"/>
    <col min="16" max="16" width="19.7109375" style="32" bestFit="1" customWidth="1"/>
    <col min="17" max="17" width="1.7109375" style="32" customWidth="1"/>
    <col min="18" max="18" width="18.5703125" style="32" bestFit="1" customWidth="1"/>
    <col min="19" max="19" width="1.28515625" style="32" customWidth="1"/>
    <col min="20" max="20" width="19.7109375" style="32" bestFit="1" customWidth="1"/>
    <col min="21" max="21" width="1.28515625" style="32" customWidth="1"/>
    <col min="22" max="22" width="17.28515625" style="32" bestFit="1" customWidth="1"/>
    <col min="23" max="26" width="9.140625" style="32"/>
  </cols>
  <sheetData>
    <row r="1" spans="1:22" ht="29.1" customHeight="1" x14ac:dyDescent="0.4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</row>
    <row r="2" spans="1:22" ht="21.75" customHeight="1" x14ac:dyDescent="0.45">
      <c r="A2" s="94" t="s">
        <v>153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</row>
    <row r="3" spans="1:22" ht="21.75" customHeight="1" x14ac:dyDescent="0.45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1:22" ht="14.45" customHeight="1" x14ac:dyDescent="0.45"/>
    <row r="5" spans="1:22" ht="14.45" customHeight="1" x14ac:dyDescent="0.45">
      <c r="A5" s="33" t="s">
        <v>167</v>
      </c>
      <c r="B5" s="97" t="s">
        <v>168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ht="14.45" customHeight="1" x14ac:dyDescent="0.45">
      <c r="A6" s="20"/>
      <c r="B6" s="20"/>
      <c r="C6" s="20"/>
      <c r="D6" s="95" t="s">
        <v>169</v>
      </c>
      <c r="E6" s="95"/>
      <c r="F6" s="95"/>
      <c r="G6" s="95"/>
      <c r="H6" s="95"/>
      <c r="I6" s="95"/>
      <c r="J6" s="95"/>
      <c r="K6" s="95"/>
      <c r="L6" s="95"/>
      <c r="M6" s="20"/>
      <c r="N6" s="95" t="s">
        <v>170</v>
      </c>
      <c r="O6" s="95"/>
      <c r="P6" s="95"/>
      <c r="Q6" s="95"/>
      <c r="R6" s="95"/>
      <c r="S6" s="95"/>
      <c r="T6" s="95"/>
      <c r="U6" s="95"/>
      <c r="V6" s="95"/>
    </row>
    <row r="7" spans="1:22" ht="14.45" customHeight="1" x14ac:dyDescent="0.45">
      <c r="A7" s="20"/>
      <c r="B7" s="20"/>
      <c r="C7" s="20"/>
      <c r="D7" s="17"/>
      <c r="E7" s="17"/>
      <c r="F7" s="17"/>
      <c r="G7" s="17"/>
      <c r="H7" s="17"/>
      <c r="I7" s="17"/>
      <c r="J7" s="88" t="s">
        <v>119</v>
      </c>
      <c r="K7" s="88"/>
      <c r="L7" s="88"/>
      <c r="M7" s="20"/>
      <c r="N7" s="17"/>
      <c r="O7" s="17"/>
      <c r="P7" s="17"/>
      <c r="Q7" s="17"/>
      <c r="R7" s="17"/>
      <c r="S7" s="17"/>
      <c r="T7" s="88" t="s">
        <v>119</v>
      </c>
      <c r="U7" s="88"/>
      <c r="V7" s="88"/>
    </row>
    <row r="8" spans="1:22" ht="14.45" customHeight="1" x14ac:dyDescent="0.45">
      <c r="A8" s="95" t="s">
        <v>171</v>
      </c>
      <c r="B8" s="95"/>
      <c r="C8" s="20"/>
      <c r="D8" s="68" t="s">
        <v>172</v>
      </c>
      <c r="E8" s="20"/>
      <c r="F8" s="68" t="s">
        <v>173</v>
      </c>
      <c r="G8" s="20"/>
      <c r="H8" s="68" t="s">
        <v>174</v>
      </c>
      <c r="I8" s="20"/>
      <c r="J8" s="3" t="s">
        <v>150</v>
      </c>
      <c r="K8" s="17"/>
      <c r="L8" s="3" t="s">
        <v>158</v>
      </c>
      <c r="M8" s="20"/>
      <c r="N8" s="68" t="s">
        <v>172</v>
      </c>
      <c r="O8" s="20"/>
      <c r="P8" s="69" t="s">
        <v>173</v>
      </c>
      <c r="Q8" s="69"/>
      <c r="R8" s="68" t="s">
        <v>174</v>
      </c>
      <c r="S8" s="20"/>
      <c r="T8" s="3" t="s">
        <v>150</v>
      </c>
      <c r="U8" s="17"/>
      <c r="V8" s="3" t="s">
        <v>158</v>
      </c>
    </row>
    <row r="9" spans="1:22" ht="21.75" customHeight="1" x14ac:dyDescent="0.45">
      <c r="A9" s="90" t="s">
        <v>57</v>
      </c>
      <c r="B9" s="90"/>
      <c r="C9" s="20"/>
      <c r="D9" s="47">
        <v>0</v>
      </c>
      <c r="E9" s="49"/>
      <c r="F9" s="47">
        <v>0</v>
      </c>
      <c r="G9" s="49"/>
      <c r="H9" s="47">
        <v>-10830315464</v>
      </c>
      <c r="I9" s="49"/>
      <c r="J9" s="47">
        <v>-10830315464</v>
      </c>
      <c r="K9" s="20"/>
      <c r="L9" s="19">
        <v>-0.05</v>
      </c>
      <c r="M9" s="20"/>
      <c r="N9" s="47">
        <v>0</v>
      </c>
      <c r="O9" s="49"/>
      <c r="P9" s="47">
        <v>0</v>
      </c>
      <c r="Q9" s="49"/>
      <c r="R9" s="49">
        <v>-106443447625</v>
      </c>
      <c r="S9" s="47"/>
      <c r="T9" s="47">
        <f>N9+P9+R9</f>
        <v>-106443447625</v>
      </c>
      <c r="U9" s="20"/>
      <c r="V9" s="19">
        <v>-0.47</v>
      </c>
    </row>
    <row r="10" spans="1:22" ht="21.75" customHeight="1" x14ac:dyDescent="0.45">
      <c r="A10" s="87" t="s">
        <v>90</v>
      </c>
      <c r="B10" s="87"/>
      <c r="C10" s="20"/>
      <c r="D10" s="49">
        <v>0</v>
      </c>
      <c r="E10" s="49"/>
      <c r="F10" s="49">
        <v>0</v>
      </c>
      <c r="G10" s="49"/>
      <c r="H10" s="49">
        <v>-61552338553</v>
      </c>
      <c r="I10" s="49"/>
      <c r="J10" s="49">
        <v>-61552338553</v>
      </c>
      <c r="K10" s="20"/>
      <c r="L10" s="22">
        <v>-0.26</v>
      </c>
      <c r="M10" s="20"/>
      <c r="N10" s="49">
        <v>30160000000</v>
      </c>
      <c r="O10" s="49"/>
      <c r="P10" s="49">
        <v>0</v>
      </c>
      <c r="Q10" s="49"/>
      <c r="R10" s="49">
        <v>-59234206320</v>
      </c>
      <c r="S10" s="49"/>
      <c r="T10" s="49">
        <f t="shared" ref="T10:T73" si="0">N10+P10+R10</f>
        <v>-29074206320</v>
      </c>
      <c r="U10" s="20"/>
      <c r="V10" s="22">
        <v>-0.15</v>
      </c>
    </row>
    <row r="11" spans="1:22" ht="21.75" customHeight="1" x14ac:dyDescent="0.45">
      <c r="A11" s="87" t="s">
        <v>43</v>
      </c>
      <c r="B11" s="87"/>
      <c r="C11" s="20"/>
      <c r="D11" s="49">
        <v>0</v>
      </c>
      <c r="E11" s="49"/>
      <c r="F11" s="49">
        <v>0</v>
      </c>
      <c r="G11" s="49"/>
      <c r="H11" s="49">
        <v>3250262691</v>
      </c>
      <c r="I11" s="49"/>
      <c r="J11" s="49">
        <v>3250262691</v>
      </c>
      <c r="K11" s="20"/>
      <c r="L11" s="22">
        <v>0.01</v>
      </c>
      <c r="M11" s="20"/>
      <c r="N11" s="49">
        <v>0</v>
      </c>
      <c r="O11" s="49"/>
      <c r="P11" s="49">
        <v>0</v>
      </c>
      <c r="Q11" s="49"/>
      <c r="R11" s="49">
        <v>3358859260</v>
      </c>
      <c r="S11" s="49"/>
      <c r="T11" s="49">
        <f t="shared" si="0"/>
        <v>3358859260</v>
      </c>
      <c r="U11" s="20"/>
      <c r="V11" s="22">
        <v>0.01</v>
      </c>
    </row>
    <row r="12" spans="1:22" ht="21.75" customHeight="1" x14ac:dyDescent="0.45">
      <c r="A12" s="87" t="s">
        <v>31</v>
      </c>
      <c r="B12" s="87"/>
      <c r="C12" s="20"/>
      <c r="D12" s="49">
        <v>0</v>
      </c>
      <c r="E12" s="49"/>
      <c r="F12" s="49">
        <v>240121943239</v>
      </c>
      <c r="G12" s="49"/>
      <c r="H12" s="49">
        <v>3387068395</v>
      </c>
      <c r="I12" s="49"/>
      <c r="J12" s="49">
        <v>243509011634</v>
      </c>
      <c r="K12" s="20"/>
      <c r="L12" s="22">
        <v>1.03</v>
      </c>
      <c r="M12" s="20"/>
      <c r="N12" s="49">
        <v>0</v>
      </c>
      <c r="O12" s="49"/>
      <c r="P12" s="49">
        <v>155950377296</v>
      </c>
      <c r="Q12" s="49"/>
      <c r="R12" s="49">
        <v>5127259009</v>
      </c>
      <c r="S12" s="49"/>
      <c r="T12" s="49">
        <f t="shared" si="0"/>
        <v>161077636305</v>
      </c>
      <c r="U12" s="20"/>
      <c r="V12" s="22">
        <v>0.69</v>
      </c>
    </row>
    <row r="13" spans="1:22" ht="21.75" customHeight="1" x14ac:dyDescent="0.45">
      <c r="A13" s="87" t="s">
        <v>118</v>
      </c>
      <c r="B13" s="87"/>
      <c r="C13" s="20"/>
      <c r="D13" s="49">
        <v>0</v>
      </c>
      <c r="E13" s="49"/>
      <c r="F13" s="49">
        <v>0</v>
      </c>
      <c r="G13" s="49"/>
      <c r="H13" s="49">
        <v>122108939</v>
      </c>
      <c r="I13" s="49"/>
      <c r="J13" s="49">
        <v>122108939</v>
      </c>
      <c r="K13" s="20"/>
      <c r="L13" s="22">
        <v>0</v>
      </c>
      <c r="M13" s="20"/>
      <c r="N13" s="49">
        <v>0</v>
      </c>
      <c r="O13" s="49"/>
      <c r="P13" s="49">
        <v>0</v>
      </c>
      <c r="Q13" s="49"/>
      <c r="R13" s="49">
        <v>189742423975</v>
      </c>
      <c r="S13" s="49"/>
      <c r="T13" s="49">
        <f t="shared" si="0"/>
        <v>189742423975</v>
      </c>
      <c r="U13" s="20"/>
      <c r="V13" s="22">
        <v>0.73</v>
      </c>
    </row>
    <row r="14" spans="1:22" ht="21.75" customHeight="1" x14ac:dyDescent="0.45">
      <c r="A14" s="87" t="s">
        <v>36</v>
      </c>
      <c r="B14" s="87"/>
      <c r="C14" s="20"/>
      <c r="D14" s="49">
        <v>0</v>
      </c>
      <c r="E14" s="49"/>
      <c r="F14" s="49">
        <v>0</v>
      </c>
      <c r="G14" s="49"/>
      <c r="H14" s="49">
        <v>80068619948</v>
      </c>
      <c r="I14" s="49"/>
      <c r="J14" s="49">
        <v>80068619948</v>
      </c>
      <c r="K14" s="20"/>
      <c r="L14" s="22">
        <v>0.34</v>
      </c>
      <c r="M14" s="20"/>
      <c r="N14" s="49">
        <v>17200000000</v>
      </c>
      <c r="O14" s="49"/>
      <c r="P14" s="49">
        <v>0</v>
      </c>
      <c r="Q14" s="49"/>
      <c r="R14" s="49">
        <v>82048083280</v>
      </c>
      <c r="S14" s="49"/>
      <c r="T14" s="49">
        <f t="shared" si="0"/>
        <v>99248083280</v>
      </c>
      <c r="U14" s="20"/>
      <c r="V14" s="22">
        <v>0.41</v>
      </c>
    </row>
    <row r="15" spans="1:22" ht="21.75" customHeight="1" x14ac:dyDescent="0.45">
      <c r="A15" s="87" t="s">
        <v>39</v>
      </c>
      <c r="B15" s="87"/>
      <c r="C15" s="20"/>
      <c r="D15" s="49">
        <v>0</v>
      </c>
      <c r="E15" s="49"/>
      <c r="F15" s="49">
        <v>34690575539</v>
      </c>
      <c r="G15" s="49"/>
      <c r="H15" s="49">
        <v>21694587380</v>
      </c>
      <c r="I15" s="49"/>
      <c r="J15" s="49">
        <v>56385162919</v>
      </c>
      <c r="K15" s="20"/>
      <c r="L15" s="22">
        <v>0.24</v>
      </c>
      <c r="M15" s="20"/>
      <c r="N15" s="49">
        <v>0</v>
      </c>
      <c r="O15" s="49"/>
      <c r="P15" s="49">
        <v>11462239148</v>
      </c>
      <c r="Q15" s="49"/>
      <c r="R15" s="49">
        <v>30266452564</v>
      </c>
      <c r="S15" s="49"/>
      <c r="T15" s="49">
        <f t="shared" si="0"/>
        <v>41728691712</v>
      </c>
      <c r="U15" s="20"/>
      <c r="V15" s="22">
        <v>0.14000000000000001</v>
      </c>
    </row>
    <row r="16" spans="1:22" ht="21.75" customHeight="1" x14ac:dyDescent="0.45">
      <c r="A16" s="87" t="s">
        <v>70</v>
      </c>
      <c r="B16" s="87"/>
      <c r="C16" s="20"/>
      <c r="D16" s="49">
        <v>0</v>
      </c>
      <c r="E16" s="49"/>
      <c r="F16" s="49">
        <v>0</v>
      </c>
      <c r="G16" s="49"/>
      <c r="H16" s="49">
        <v>-105022702293</v>
      </c>
      <c r="I16" s="49"/>
      <c r="J16" s="49">
        <v>-105022702293</v>
      </c>
      <c r="K16" s="20"/>
      <c r="L16" s="22">
        <v>-0.44</v>
      </c>
      <c r="M16" s="20"/>
      <c r="N16" s="49">
        <v>0</v>
      </c>
      <c r="O16" s="49"/>
      <c r="P16" s="49">
        <v>0</v>
      </c>
      <c r="Q16" s="49"/>
      <c r="R16" s="49">
        <v>-183385906217</v>
      </c>
      <c r="S16" s="49"/>
      <c r="T16" s="49">
        <f t="shared" si="0"/>
        <v>-183385906217</v>
      </c>
      <c r="U16" s="20"/>
      <c r="V16" s="22">
        <v>-0.8</v>
      </c>
    </row>
    <row r="17" spans="1:22" ht="21.75" customHeight="1" x14ac:dyDescent="0.45">
      <c r="A17" s="87" t="s">
        <v>33</v>
      </c>
      <c r="B17" s="87"/>
      <c r="C17" s="20"/>
      <c r="D17" s="49">
        <v>0</v>
      </c>
      <c r="E17" s="49"/>
      <c r="F17" s="49">
        <v>123002629660</v>
      </c>
      <c r="G17" s="49"/>
      <c r="H17" s="49">
        <v>-54386486541</v>
      </c>
      <c r="I17" s="49"/>
      <c r="J17" s="49">
        <v>68616143119</v>
      </c>
      <c r="K17" s="20"/>
      <c r="L17" s="22">
        <v>0.28999999999999998</v>
      </c>
      <c r="M17" s="20"/>
      <c r="N17" s="49">
        <v>99000000000</v>
      </c>
      <c r="O17" s="49"/>
      <c r="P17" s="49">
        <v>-301552807531</v>
      </c>
      <c r="Q17" s="49"/>
      <c r="R17" s="49">
        <v>-53842088659</v>
      </c>
      <c r="S17" s="49"/>
      <c r="T17" s="49">
        <f t="shared" si="0"/>
        <v>-256394896190</v>
      </c>
      <c r="U17" s="20"/>
      <c r="V17" s="22">
        <v>-1.1000000000000001</v>
      </c>
    </row>
    <row r="18" spans="1:22" ht="21.75" customHeight="1" x14ac:dyDescent="0.45">
      <c r="A18" s="87" t="s">
        <v>114</v>
      </c>
      <c r="B18" s="87"/>
      <c r="C18" s="20"/>
      <c r="D18" s="49">
        <v>0</v>
      </c>
      <c r="E18" s="49"/>
      <c r="F18" s="49">
        <v>1051544830</v>
      </c>
      <c r="G18" s="49"/>
      <c r="H18" s="49">
        <v>1454926036</v>
      </c>
      <c r="I18" s="49"/>
      <c r="J18" s="49">
        <v>2506470866</v>
      </c>
      <c r="K18" s="20"/>
      <c r="L18" s="22">
        <v>0.01</v>
      </c>
      <c r="M18" s="20"/>
      <c r="N18" s="49">
        <v>0</v>
      </c>
      <c r="O18" s="49"/>
      <c r="P18" s="49">
        <v>1051544830</v>
      </c>
      <c r="Q18" s="49"/>
      <c r="R18" s="49">
        <v>1507330803</v>
      </c>
      <c r="S18" s="49"/>
      <c r="T18" s="49">
        <f t="shared" si="0"/>
        <v>2558875633</v>
      </c>
      <c r="U18" s="20"/>
      <c r="V18" s="22">
        <v>0.01</v>
      </c>
    </row>
    <row r="19" spans="1:22" ht="21.75" customHeight="1" x14ac:dyDescent="0.45">
      <c r="A19" s="87" t="s">
        <v>76</v>
      </c>
      <c r="B19" s="87"/>
      <c r="C19" s="20"/>
      <c r="D19" s="49">
        <v>0</v>
      </c>
      <c r="E19" s="49"/>
      <c r="F19" s="49">
        <v>0</v>
      </c>
      <c r="G19" s="49"/>
      <c r="H19" s="49">
        <v>7296813808</v>
      </c>
      <c r="I19" s="49"/>
      <c r="J19" s="49">
        <v>7296813808</v>
      </c>
      <c r="K19" s="20"/>
      <c r="L19" s="22">
        <v>0.03</v>
      </c>
      <c r="M19" s="20"/>
      <c r="N19" s="49">
        <v>0</v>
      </c>
      <c r="O19" s="49"/>
      <c r="P19" s="49">
        <v>0</v>
      </c>
      <c r="Q19" s="49"/>
      <c r="R19" s="49">
        <v>18773480598</v>
      </c>
      <c r="S19" s="49"/>
      <c r="T19" s="49">
        <f t="shared" si="0"/>
        <v>18773480598</v>
      </c>
      <c r="U19" s="20"/>
      <c r="V19" s="22">
        <v>0.03</v>
      </c>
    </row>
    <row r="20" spans="1:22" ht="21.75" customHeight="1" x14ac:dyDescent="0.45">
      <c r="A20" s="87" t="s">
        <v>74</v>
      </c>
      <c r="B20" s="87"/>
      <c r="C20" s="20"/>
      <c r="D20" s="49">
        <v>0</v>
      </c>
      <c r="E20" s="49"/>
      <c r="F20" s="49">
        <v>0</v>
      </c>
      <c r="G20" s="49"/>
      <c r="H20" s="49">
        <v>5478333356</v>
      </c>
      <c r="I20" s="49"/>
      <c r="J20" s="49">
        <v>5478333356</v>
      </c>
      <c r="K20" s="20"/>
      <c r="L20" s="22">
        <v>0.02</v>
      </c>
      <c r="M20" s="20"/>
      <c r="N20" s="49">
        <v>0</v>
      </c>
      <c r="O20" s="49"/>
      <c r="P20" s="49">
        <v>0</v>
      </c>
      <c r="Q20" s="49"/>
      <c r="R20" s="49">
        <v>5746347466</v>
      </c>
      <c r="S20" s="49"/>
      <c r="T20" s="49">
        <f t="shared" si="0"/>
        <v>5746347466</v>
      </c>
      <c r="U20" s="20"/>
      <c r="V20" s="22">
        <v>0.02</v>
      </c>
    </row>
    <row r="21" spans="1:22" ht="21.75" customHeight="1" x14ac:dyDescent="0.45">
      <c r="A21" s="87" t="s">
        <v>55</v>
      </c>
      <c r="B21" s="87"/>
      <c r="C21" s="20"/>
      <c r="D21" s="49">
        <v>0</v>
      </c>
      <c r="E21" s="49"/>
      <c r="F21" s="49">
        <v>11881661266</v>
      </c>
      <c r="G21" s="49"/>
      <c r="H21" s="49">
        <v>36340688425</v>
      </c>
      <c r="I21" s="49"/>
      <c r="J21" s="49">
        <v>48222349691</v>
      </c>
      <c r="K21" s="20"/>
      <c r="L21" s="22">
        <v>0.2</v>
      </c>
      <c r="M21" s="20"/>
      <c r="N21" s="49">
        <v>0</v>
      </c>
      <c r="O21" s="49"/>
      <c r="P21" s="49">
        <v>12506293795</v>
      </c>
      <c r="Q21" s="49"/>
      <c r="R21" s="49">
        <v>359560952426</v>
      </c>
      <c r="S21" s="49"/>
      <c r="T21" s="49">
        <f t="shared" si="0"/>
        <v>372067246221</v>
      </c>
      <c r="U21" s="20"/>
      <c r="V21" s="22">
        <v>1.51</v>
      </c>
    </row>
    <row r="22" spans="1:22" ht="21.75" customHeight="1" x14ac:dyDescent="0.45">
      <c r="A22" s="87" t="s">
        <v>75</v>
      </c>
      <c r="B22" s="87"/>
      <c r="C22" s="20"/>
      <c r="D22" s="49">
        <v>0</v>
      </c>
      <c r="E22" s="49"/>
      <c r="F22" s="49">
        <v>0</v>
      </c>
      <c r="G22" s="49"/>
      <c r="H22" s="49">
        <v>29254705804</v>
      </c>
      <c r="I22" s="49"/>
      <c r="J22" s="49">
        <v>29254705804</v>
      </c>
      <c r="K22" s="20"/>
      <c r="L22" s="22">
        <v>0.12</v>
      </c>
      <c r="M22" s="20"/>
      <c r="N22" s="49">
        <v>0</v>
      </c>
      <c r="O22" s="49"/>
      <c r="P22" s="49">
        <v>0</v>
      </c>
      <c r="Q22" s="49"/>
      <c r="R22" s="49">
        <v>37165586993</v>
      </c>
      <c r="S22" s="49"/>
      <c r="T22" s="49">
        <f t="shared" si="0"/>
        <v>37165586993</v>
      </c>
      <c r="U22" s="20"/>
      <c r="V22" s="22">
        <v>0.12</v>
      </c>
    </row>
    <row r="23" spans="1:22" ht="21.75" customHeight="1" x14ac:dyDescent="0.45">
      <c r="A23" s="87" t="s">
        <v>59</v>
      </c>
      <c r="B23" s="87"/>
      <c r="C23" s="20"/>
      <c r="D23" s="49">
        <v>0</v>
      </c>
      <c r="E23" s="49"/>
      <c r="F23" s="49">
        <v>426047973007</v>
      </c>
      <c r="G23" s="49"/>
      <c r="H23" s="49">
        <v>-180895794181</v>
      </c>
      <c r="I23" s="49"/>
      <c r="J23" s="49">
        <v>245152178826</v>
      </c>
      <c r="K23" s="20"/>
      <c r="L23" s="22">
        <v>1.03</v>
      </c>
      <c r="M23" s="20"/>
      <c r="N23" s="49">
        <v>185000000000</v>
      </c>
      <c r="O23" s="49"/>
      <c r="P23" s="49">
        <v>-958</v>
      </c>
      <c r="Q23" s="49"/>
      <c r="R23" s="49">
        <v>-176567424613</v>
      </c>
      <c r="S23" s="49"/>
      <c r="T23" s="49">
        <f t="shared" si="0"/>
        <v>8432574429</v>
      </c>
      <c r="U23" s="20"/>
      <c r="V23" s="22">
        <v>-0.12</v>
      </c>
    </row>
    <row r="24" spans="1:22" ht="21.75" customHeight="1" x14ac:dyDescent="0.45">
      <c r="A24" s="87" t="s">
        <v>51</v>
      </c>
      <c r="B24" s="87"/>
      <c r="C24" s="20"/>
      <c r="D24" s="49">
        <v>0</v>
      </c>
      <c r="E24" s="49"/>
      <c r="F24" s="49">
        <v>0</v>
      </c>
      <c r="G24" s="49"/>
      <c r="H24" s="49">
        <v>-171838469231</v>
      </c>
      <c r="I24" s="49"/>
      <c r="J24" s="49">
        <v>-171838469231</v>
      </c>
      <c r="K24" s="20"/>
      <c r="L24" s="22">
        <v>-0.72</v>
      </c>
      <c r="M24" s="20"/>
      <c r="N24" s="49">
        <v>0</v>
      </c>
      <c r="O24" s="49"/>
      <c r="P24" s="49">
        <v>0</v>
      </c>
      <c r="Q24" s="49"/>
      <c r="R24" s="49">
        <v>-180035810860</v>
      </c>
      <c r="S24" s="49"/>
      <c r="T24" s="49">
        <f t="shared" si="0"/>
        <v>-180035810860</v>
      </c>
      <c r="U24" s="20"/>
      <c r="V24" s="22">
        <v>-1</v>
      </c>
    </row>
    <row r="25" spans="1:22" ht="21.75" customHeight="1" x14ac:dyDescent="0.45">
      <c r="A25" s="87" t="s">
        <v>44</v>
      </c>
      <c r="B25" s="87"/>
      <c r="C25" s="20"/>
      <c r="D25" s="49">
        <v>0</v>
      </c>
      <c r="E25" s="49"/>
      <c r="F25" s="49">
        <v>0</v>
      </c>
      <c r="G25" s="49"/>
      <c r="H25" s="49">
        <v>2825816180</v>
      </c>
      <c r="I25" s="49"/>
      <c r="J25" s="49">
        <v>2825816180</v>
      </c>
      <c r="K25" s="20"/>
      <c r="L25" s="22">
        <v>0.01</v>
      </c>
      <c r="M25" s="20"/>
      <c r="N25" s="49">
        <v>0</v>
      </c>
      <c r="O25" s="49"/>
      <c r="P25" s="49">
        <v>0</v>
      </c>
      <c r="Q25" s="49"/>
      <c r="R25" s="49">
        <v>4081522267</v>
      </c>
      <c r="S25" s="49"/>
      <c r="T25" s="49">
        <f t="shared" si="0"/>
        <v>4081522267</v>
      </c>
      <c r="U25" s="20"/>
      <c r="V25" s="22">
        <v>0.01</v>
      </c>
    </row>
    <row r="26" spans="1:22" ht="21.75" customHeight="1" x14ac:dyDescent="0.45">
      <c r="A26" s="87" t="s">
        <v>32</v>
      </c>
      <c r="B26" s="87"/>
      <c r="C26" s="20"/>
      <c r="D26" s="49">
        <v>0</v>
      </c>
      <c r="E26" s="49"/>
      <c r="F26" s="49">
        <v>0</v>
      </c>
      <c r="G26" s="49"/>
      <c r="H26" s="49">
        <v>338144710267</v>
      </c>
      <c r="I26" s="49"/>
      <c r="J26" s="49">
        <v>338144710267</v>
      </c>
      <c r="K26" s="20"/>
      <c r="L26" s="22">
        <v>1.43</v>
      </c>
      <c r="M26" s="20"/>
      <c r="N26" s="49">
        <v>0</v>
      </c>
      <c r="O26" s="49"/>
      <c r="P26" s="49">
        <v>0</v>
      </c>
      <c r="Q26" s="49"/>
      <c r="R26" s="49">
        <v>348413659153</v>
      </c>
      <c r="S26" s="49"/>
      <c r="T26" s="49">
        <f t="shared" si="0"/>
        <v>348413659153</v>
      </c>
      <c r="U26" s="20"/>
      <c r="V26" s="22">
        <v>1.44</v>
      </c>
    </row>
    <row r="27" spans="1:22" ht="21.75" customHeight="1" x14ac:dyDescent="0.45">
      <c r="A27" s="87" t="s">
        <v>37</v>
      </c>
      <c r="B27" s="87"/>
      <c r="C27" s="20"/>
      <c r="D27" s="49">
        <v>0</v>
      </c>
      <c r="E27" s="49"/>
      <c r="F27" s="49">
        <v>0</v>
      </c>
      <c r="G27" s="49"/>
      <c r="H27" s="49">
        <v>-117042369608</v>
      </c>
      <c r="I27" s="49"/>
      <c r="J27" s="49">
        <v>-117042369608</v>
      </c>
      <c r="K27" s="20"/>
      <c r="L27" s="22">
        <v>-0.49</v>
      </c>
      <c r="M27" s="20"/>
      <c r="N27" s="49">
        <v>0</v>
      </c>
      <c r="O27" s="49"/>
      <c r="P27" s="49">
        <v>0</v>
      </c>
      <c r="Q27" s="49"/>
      <c r="R27" s="49">
        <v>-97278632068</v>
      </c>
      <c r="S27" s="49"/>
      <c r="T27" s="49">
        <f t="shared" si="0"/>
        <v>-97278632068</v>
      </c>
      <c r="U27" s="20"/>
      <c r="V27" s="22">
        <v>-0.45</v>
      </c>
    </row>
    <row r="28" spans="1:22" ht="21.75" customHeight="1" x14ac:dyDescent="0.45">
      <c r="A28" s="87" t="s">
        <v>35</v>
      </c>
      <c r="B28" s="87"/>
      <c r="C28" s="20"/>
      <c r="D28" s="49">
        <v>0</v>
      </c>
      <c r="E28" s="49"/>
      <c r="F28" s="49">
        <v>320552099337</v>
      </c>
      <c r="G28" s="49"/>
      <c r="H28" s="49">
        <v>111094339408</v>
      </c>
      <c r="I28" s="49"/>
      <c r="J28" s="49">
        <v>431646438745</v>
      </c>
      <c r="K28" s="20"/>
      <c r="L28" s="22">
        <v>1.82</v>
      </c>
      <c r="M28" s="20"/>
      <c r="N28" s="49">
        <v>0</v>
      </c>
      <c r="O28" s="49"/>
      <c r="P28" s="49">
        <v>369726521308</v>
      </c>
      <c r="Q28" s="49"/>
      <c r="R28" s="49">
        <v>121093090100</v>
      </c>
      <c r="S28" s="49"/>
      <c r="T28" s="49">
        <f t="shared" si="0"/>
        <v>490819611408</v>
      </c>
      <c r="U28" s="20"/>
      <c r="V28" s="22">
        <v>2.08</v>
      </c>
    </row>
    <row r="29" spans="1:22" ht="21.75" customHeight="1" x14ac:dyDescent="0.45">
      <c r="A29" s="87" t="s">
        <v>52</v>
      </c>
      <c r="B29" s="87"/>
      <c r="C29" s="20"/>
      <c r="D29" s="49">
        <v>0</v>
      </c>
      <c r="E29" s="49"/>
      <c r="F29" s="49">
        <v>0</v>
      </c>
      <c r="G29" s="49"/>
      <c r="H29" s="49">
        <v>391812480202</v>
      </c>
      <c r="I29" s="49"/>
      <c r="J29" s="49">
        <v>391812480202</v>
      </c>
      <c r="K29" s="20"/>
      <c r="L29" s="22">
        <v>1.65</v>
      </c>
      <c r="M29" s="20"/>
      <c r="N29" s="49">
        <v>0</v>
      </c>
      <c r="O29" s="49"/>
      <c r="P29" s="49">
        <v>0</v>
      </c>
      <c r="Q29" s="49"/>
      <c r="R29" s="49">
        <v>375189414423</v>
      </c>
      <c r="S29" s="49"/>
      <c r="T29" s="49">
        <f t="shared" si="0"/>
        <v>375189414423</v>
      </c>
      <c r="U29" s="20"/>
      <c r="V29" s="22">
        <v>1.49</v>
      </c>
    </row>
    <row r="30" spans="1:22" ht="21.75" customHeight="1" x14ac:dyDescent="0.45">
      <c r="A30" s="87" t="s">
        <v>85</v>
      </c>
      <c r="B30" s="87"/>
      <c r="C30" s="20"/>
      <c r="D30" s="49">
        <v>0</v>
      </c>
      <c r="E30" s="49"/>
      <c r="F30" s="49">
        <v>0</v>
      </c>
      <c r="G30" s="49"/>
      <c r="H30" s="49">
        <v>568916913949</v>
      </c>
      <c r="I30" s="49"/>
      <c r="J30" s="49">
        <v>568916913949</v>
      </c>
      <c r="K30" s="20"/>
      <c r="L30" s="22">
        <v>2.4</v>
      </c>
      <c r="M30" s="20"/>
      <c r="N30" s="49">
        <v>0</v>
      </c>
      <c r="O30" s="49"/>
      <c r="P30" s="49">
        <v>0</v>
      </c>
      <c r="Q30" s="49"/>
      <c r="R30" s="49">
        <v>587343613006</v>
      </c>
      <c r="S30" s="49"/>
      <c r="T30" s="49">
        <f t="shared" si="0"/>
        <v>587343613006</v>
      </c>
      <c r="U30" s="20"/>
      <c r="V30" s="22">
        <v>2.4500000000000002</v>
      </c>
    </row>
    <row r="31" spans="1:22" ht="21.75" customHeight="1" x14ac:dyDescent="0.45">
      <c r="A31" s="87" t="s">
        <v>58</v>
      </c>
      <c r="B31" s="87"/>
      <c r="C31" s="20"/>
      <c r="D31" s="49">
        <v>0</v>
      </c>
      <c r="E31" s="49"/>
      <c r="F31" s="49">
        <v>1389042660477</v>
      </c>
      <c r="G31" s="49"/>
      <c r="H31" s="49">
        <v>110590015066</v>
      </c>
      <c r="I31" s="49"/>
      <c r="J31" s="49">
        <v>1499632675543</v>
      </c>
      <c r="K31" s="20"/>
      <c r="L31" s="22">
        <v>6.32</v>
      </c>
      <c r="M31" s="20"/>
      <c r="N31" s="49">
        <v>525000000000</v>
      </c>
      <c r="O31" s="49"/>
      <c r="P31" s="49">
        <v>58386755564</v>
      </c>
      <c r="Q31" s="49"/>
      <c r="R31" s="49">
        <v>147902569383</v>
      </c>
      <c r="S31" s="49"/>
      <c r="T31" s="49">
        <f t="shared" si="0"/>
        <v>731289324947</v>
      </c>
      <c r="U31" s="20"/>
      <c r="V31" s="22">
        <v>2.98</v>
      </c>
    </row>
    <row r="32" spans="1:22" ht="21.75" customHeight="1" x14ac:dyDescent="0.45">
      <c r="A32" s="87" t="s">
        <v>64</v>
      </c>
      <c r="B32" s="87"/>
      <c r="C32" s="20"/>
      <c r="D32" s="49">
        <v>0</v>
      </c>
      <c r="E32" s="49"/>
      <c r="F32" s="49">
        <v>0</v>
      </c>
      <c r="G32" s="49"/>
      <c r="H32" s="49">
        <v>184694266020</v>
      </c>
      <c r="I32" s="49"/>
      <c r="J32" s="49">
        <v>184694266020</v>
      </c>
      <c r="K32" s="20"/>
      <c r="L32" s="22">
        <v>0.78</v>
      </c>
      <c r="M32" s="20"/>
      <c r="N32" s="49">
        <v>29700000000</v>
      </c>
      <c r="O32" s="49"/>
      <c r="P32" s="49">
        <v>0</v>
      </c>
      <c r="Q32" s="49"/>
      <c r="R32" s="49">
        <v>187720264600</v>
      </c>
      <c r="S32" s="49"/>
      <c r="T32" s="49">
        <f t="shared" si="0"/>
        <v>217420264600</v>
      </c>
      <c r="U32" s="20"/>
      <c r="V32" s="22">
        <v>0.91</v>
      </c>
    </row>
    <row r="33" spans="1:22" ht="21.75" customHeight="1" x14ac:dyDescent="0.45">
      <c r="A33" s="87" t="s">
        <v>45</v>
      </c>
      <c r="B33" s="87"/>
      <c r="C33" s="20"/>
      <c r="D33" s="49">
        <v>0</v>
      </c>
      <c r="E33" s="49"/>
      <c r="F33" s="49">
        <v>0</v>
      </c>
      <c r="G33" s="49"/>
      <c r="H33" s="49">
        <v>0</v>
      </c>
      <c r="I33" s="49"/>
      <c r="J33" s="49">
        <v>0</v>
      </c>
      <c r="K33" s="20"/>
      <c r="L33" s="22">
        <v>0</v>
      </c>
      <c r="M33" s="20"/>
      <c r="N33" s="49">
        <v>0</v>
      </c>
      <c r="O33" s="49"/>
      <c r="P33" s="49">
        <v>0</v>
      </c>
      <c r="Q33" s="49"/>
      <c r="R33" s="49">
        <v>-68090672</v>
      </c>
      <c r="S33" s="49"/>
      <c r="T33" s="49">
        <f t="shared" si="0"/>
        <v>-68090672</v>
      </c>
      <c r="U33" s="20"/>
      <c r="V33" s="22">
        <v>0</v>
      </c>
    </row>
    <row r="34" spans="1:22" ht="21.75" customHeight="1" x14ac:dyDescent="0.45">
      <c r="A34" s="87" t="s">
        <v>91</v>
      </c>
      <c r="B34" s="87"/>
      <c r="C34" s="20"/>
      <c r="D34" s="49">
        <v>0</v>
      </c>
      <c r="E34" s="49"/>
      <c r="F34" s="49">
        <v>0</v>
      </c>
      <c r="G34" s="49"/>
      <c r="H34" s="49">
        <v>2161982691</v>
      </c>
      <c r="I34" s="49"/>
      <c r="J34" s="49">
        <v>2161982691</v>
      </c>
      <c r="K34" s="20"/>
      <c r="L34" s="22">
        <v>0.01</v>
      </c>
      <c r="M34" s="20"/>
      <c r="N34" s="49">
        <v>0</v>
      </c>
      <c r="O34" s="49"/>
      <c r="P34" s="49">
        <v>0</v>
      </c>
      <c r="Q34" s="49"/>
      <c r="R34" s="49">
        <v>3122987828</v>
      </c>
      <c r="S34" s="49"/>
      <c r="T34" s="49">
        <f t="shared" si="0"/>
        <v>3122987828</v>
      </c>
      <c r="U34" s="20"/>
      <c r="V34" s="22">
        <v>0.01</v>
      </c>
    </row>
    <row r="35" spans="1:22" ht="21.75" customHeight="1" x14ac:dyDescent="0.45">
      <c r="A35" s="87" t="s">
        <v>66</v>
      </c>
      <c r="B35" s="87"/>
      <c r="C35" s="20"/>
      <c r="D35" s="49">
        <v>0</v>
      </c>
      <c r="E35" s="49"/>
      <c r="F35" s="49">
        <v>0</v>
      </c>
      <c r="G35" s="49"/>
      <c r="H35" s="49">
        <v>186382038134</v>
      </c>
      <c r="I35" s="49"/>
      <c r="J35" s="49">
        <v>186382038134</v>
      </c>
      <c r="K35" s="20"/>
      <c r="L35" s="22">
        <v>0.79</v>
      </c>
      <c r="M35" s="20"/>
      <c r="N35" s="49">
        <v>0</v>
      </c>
      <c r="O35" s="49"/>
      <c r="P35" s="49">
        <v>0</v>
      </c>
      <c r="Q35" s="49"/>
      <c r="R35" s="49">
        <v>191226736470</v>
      </c>
      <c r="S35" s="49"/>
      <c r="T35" s="49">
        <f t="shared" si="0"/>
        <v>191226736470</v>
      </c>
      <c r="U35" s="20"/>
      <c r="V35" s="22">
        <v>0.79</v>
      </c>
    </row>
    <row r="36" spans="1:22" ht="21.75" customHeight="1" x14ac:dyDescent="0.45">
      <c r="A36" s="87" t="s">
        <v>29</v>
      </c>
      <c r="B36" s="87"/>
      <c r="C36" s="20"/>
      <c r="D36" s="49">
        <v>0</v>
      </c>
      <c r="E36" s="49"/>
      <c r="F36" s="49">
        <v>638851683658</v>
      </c>
      <c r="G36" s="49"/>
      <c r="H36" s="49">
        <v>139561801630</v>
      </c>
      <c r="I36" s="49"/>
      <c r="J36" s="49">
        <v>778413485288</v>
      </c>
      <c r="K36" s="20"/>
      <c r="L36" s="22">
        <v>3.28</v>
      </c>
      <c r="M36" s="20"/>
      <c r="N36" s="49">
        <v>0</v>
      </c>
      <c r="O36" s="49"/>
      <c r="P36" s="49">
        <v>656148901461</v>
      </c>
      <c r="Q36" s="49"/>
      <c r="R36" s="49">
        <v>257864102544</v>
      </c>
      <c r="S36" s="49"/>
      <c r="T36" s="49">
        <f t="shared" si="0"/>
        <v>914013004005</v>
      </c>
      <c r="U36" s="20"/>
      <c r="V36" s="22">
        <v>3.86</v>
      </c>
    </row>
    <row r="37" spans="1:22" ht="21.75" customHeight="1" x14ac:dyDescent="0.45">
      <c r="A37" s="87" t="s">
        <v>65</v>
      </c>
      <c r="B37" s="87"/>
      <c r="C37" s="20"/>
      <c r="D37" s="49">
        <v>0</v>
      </c>
      <c r="E37" s="49"/>
      <c r="F37" s="49">
        <v>190717859682</v>
      </c>
      <c r="G37" s="49"/>
      <c r="H37" s="49">
        <v>459365356</v>
      </c>
      <c r="I37" s="49"/>
      <c r="J37" s="49">
        <v>191177225038</v>
      </c>
      <c r="K37" s="20"/>
      <c r="L37" s="22">
        <v>0.81</v>
      </c>
      <c r="M37" s="20"/>
      <c r="N37" s="49">
        <v>0</v>
      </c>
      <c r="O37" s="49"/>
      <c r="P37" s="49">
        <v>277839165682</v>
      </c>
      <c r="Q37" s="49"/>
      <c r="R37" s="49">
        <v>474541805</v>
      </c>
      <c r="S37" s="49"/>
      <c r="T37" s="49">
        <f t="shared" si="0"/>
        <v>278313707487</v>
      </c>
      <c r="U37" s="20"/>
      <c r="V37" s="22">
        <v>1.19</v>
      </c>
    </row>
    <row r="38" spans="1:22" ht="21.75" customHeight="1" x14ac:dyDescent="0.45">
      <c r="A38" s="87" t="s">
        <v>175</v>
      </c>
      <c r="B38" s="87"/>
      <c r="C38" s="20"/>
      <c r="D38" s="49">
        <v>0</v>
      </c>
      <c r="E38" s="49"/>
      <c r="F38" s="49">
        <v>0</v>
      </c>
      <c r="G38" s="49"/>
      <c r="H38" s="49">
        <v>0</v>
      </c>
      <c r="I38" s="49"/>
      <c r="J38" s="49">
        <v>0</v>
      </c>
      <c r="K38" s="20"/>
      <c r="L38" s="22">
        <v>0</v>
      </c>
      <c r="M38" s="20"/>
      <c r="N38" s="49">
        <v>0</v>
      </c>
      <c r="O38" s="49"/>
      <c r="P38" s="49">
        <v>0</v>
      </c>
      <c r="Q38" s="49"/>
      <c r="R38" s="49">
        <v>3313684140</v>
      </c>
      <c r="S38" s="49"/>
      <c r="T38" s="49">
        <f t="shared" si="0"/>
        <v>3313684140</v>
      </c>
      <c r="U38" s="20"/>
      <c r="V38" s="22">
        <v>0.01</v>
      </c>
    </row>
    <row r="39" spans="1:22" ht="21.75" customHeight="1" x14ac:dyDescent="0.45">
      <c r="A39" s="87" t="s">
        <v>176</v>
      </c>
      <c r="B39" s="87"/>
      <c r="C39" s="20"/>
      <c r="D39" s="49">
        <v>0</v>
      </c>
      <c r="E39" s="49"/>
      <c r="F39" s="49">
        <v>0</v>
      </c>
      <c r="G39" s="49"/>
      <c r="H39" s="49">
        <v>0</v>
      </c>
      <c r="I39" s="49"/>
      <c r="J39" s="49">
        <v>0</v>
      </c>
      <c r="K39" s="20"/>
      <c r="L39" s="22">
        <v>0</v>
      </c>
      <c r="M39" s="20"/>
      <c r="N39" s="49">
        <v>0</v>
      </c>
      <c r="O39" s="49"/>
      <c r="P39" s="49">
        <v>0</v>
      </c>
      <c r="Q39" s="49"/>
      <c r="R39" s="49">
        <v>17851651773</v>
      </c>
      <c r="S39" s="49"/>
      <c r="T39" s="49">
        <f t="shared" si="0"/>
        <v>17851651773</v>
      </c>
      <c r="U39" s="20"/>
      <c r="V39" s="22">
        <v>7.0000000000000007E-2</v>
      </c>
    </row>
    <row r="40" spans="1:22" ht="21.75" customHeight="1" x14ac:dyDescent="0.45">
      <c r="A40" s="87" t="s">
        <v>97</v>
      </c>
      <c r="B40" s="87"/>
      <c r="C40" s="20"/>
      <c r="D40" s="49">
        <v>0</v>
      </c>
      <c r="E40" s="49"/>
      <c r="F40" s="49">
        <v>17739184915</v>
      </c>
      <c r="G40" s="49"/>
      <c r="H40" s="49">
        <v>0</v>
      </c>
      <c r="I40" s="49"/>
      <c r="J40" s="49">
        <v>17739184915</v>
      </c>
      <c r="K40" s="20"/>
      <c r="L40" s="22">
        <v>7.0000000000000007E-2</v>
      </c>
      <c r="M40" s="20"/>
      <c r="N40" s="49">
        <v>0</v>
      </c>
      <c r="O40" s="49"/>
      <c r="P40" s="49">
        <v>17739184915</v>
      </c>
      <c r="Q40" s="49"/>
      <c r="R40" s="49">
        <v>-9553322817</v>
      </c>
      <c r="S40" s="49"/>
      <c r="T40" s="49">
        <f t="shared" si="0"/>
        <v>8185862098</v>
      </c>
      <c r="U40" s="20"/>
      <c r="V40" s="22">
        <v>0.03</v>
      </c>
    </row>
    <row r="41" spans="1:22" ht="21.75" customHeight="1" x14ac:dyDescent="0.45">
      <c r="A41" s="87" t="s">
        <v>28</v>
      </c>
      <c r="B41" s="87"/>
      <c r="C41" s="20"/>
      <c r="D41" s="49">
        <v>0</v>
      </c>
      <c r="E41" s="49"/>
      <c r="F41" s="49">
        <v>1184770380000</v>
      </c>
      <c r="G41" s="49"/>
      <c r="H41" s="49">
        <v>0</v>
      </c>
      <c r="I41" s="49"/>
      <c r="J41" s="49">
        <v>1184770380000</v>
      </c>
      <c r="K41" s="20"/>
      <c r="L41" s="22">
        <v>5</v>
      </c>
      <c r="M41" s="20"/>
      <c r="N41" s="49">
        <v>0</v>
      </c>
      <c r="O41" s="49"/>
      <c r="P41" s="49">
        <v>1164022250040</v>
      </c>
      <c r="Q41" s="49"/>
      <c r="R41" s="49">
        <v>105420746017</v>
      </c>
      <c r="S41" s="49"/>
      <c r="T41" s="49">
        <f t="shared" si="0"/>
        <v>1269442996057</v>
      </c>
      <c r="U41" s="20"/>
      <c r="V41" s="22">
        <v>5.37</v>
      </c>
    </row>
    <row r="42" spans="1:22" ht="21.75" customHeight="1" x14ac:dyDescent="0.45">
      <c r="A42" s="87" t="s">
        <v>198</v>
      </c>
      <c r="B42" s="87"/>
      <c r="C42" s="20"/>
      <c r="D42" s="49">
        <v>0</v>
      </c>
      <c r="E42" s="49"/>
      <c r="F42" s="49">
        <v>0</v>
      </c>
      <c r="G42" s="49"/>
      <c r="H42" s="49">
        <v>0</v>
      </c>
      <c r="I42" s="49"/>
      <c r="J42" s="49">
        <v>0</v>
      </c>
      <c r="K42" s="20"/>
      <c r="L42" s="22">
        <v>0</v>
      </c>
      <c r="M42" s="20"/>
      <c r="N42" s="49">
        <v>0</v>
      </c>
      <c r="O42" s="49"/>
      <c r="P42" s="49">
        <v>0</v>
      </c>
      <c r="Q42" s="49"/>
      <c r="R42" s="49">
        <v>33090438640</v>
      </c>
      <c r="S42" s="49"/>
      <c r="T42" s="49">
        <f t="shared" si="0"/>
        <v>33090438640</v>
      </c>
      <c r="U42" s="20"/>
      <c r="V42" s="22">
        <v>0.13</v>
      </c>
    </row>
    <row r="43" spans="1:22" ht="21.75" customHeight="1" x14ac:dyDescent="0.45">
      <c r="A43" s="87" t="s">
        <v>199</v>
      </c>
      <c r="B43" s="87"/>
      <c r="C43" s="20"/>
      <c r="D43" s="49">
        <v>0</v>
      </c>
      <c r="E43" s="49"/>
      <c r="F43" s="49">
        <v>0</v>
      </c>
      <c r="G43" s="49"/>
      <c r="H43" s="49">
        <v>0</v>
      </c>
      <c r="I43" s="49"/>
      <c r="J43" s="49">
        <v>0</v>
      </c>
      <c r="K43" s="20"/>
      <c r="L43" s="22">
        <v>0</v>
      </c>
      <c r="M43" s="20"/>
      <c r="N43" s="49">
        <v>0</v>
      </c>
      <c r="O43" s="49"/>
      <c r="P43" s="49">
        <v>0</v>
      </c>
      <c r="Q43" s="49"/>
      <c r="R43" s="49">
        <v>0</v>
      </c>
      <c r="S43" s="49"/>
      <c r="T43" s="49">
        <f t="shared" si="0"/>
        <v>0</v>
      </c>
      <c r="U43" s="20"/>
      <c r="V43" s="22">
        <v>0</v>
      </c>
    </row>
    <row r="44" spans="1:22" ht="21.75" customHeight="1" x14ac:dyDescent="0.45">
      <c r="A44" s="87" t="s">
        <v>38</v>
      </c>
      <c r="B44" s="87"/>
      <c r="C44" s="20"/>
      <c r="D44" s="49">
        <v>0</v>
      </c>
      <c r="E44" s="49"/>
      <c r="F44" s="49">
        <v>98949825705</v>
      </c>
      <c r="G44" s="49"/>
      <c r="H44" s="49">
        <v>0</v>
      </c>
      <c r="I44" s="49"/>
      <c r="J44" s="49">
        <v>98949825705</v>
      </c>
      <c r="K44" s="20"/>
      <c r="L44" s="22">
        <v>0.42</v>
      </c>
      <c r="M44" s="20"/>
      <c r="N44" s="49">
        <v>83620000000</v>
      </c>
      <c r="O44" s="49"/>
      <c r="P44" s="49">
        <v>9353797712</v>
      </c>
      <c r="Q44" s="49"/>
      <c r="R44" s="49">
        <v>-38012337238</v>
      </c>
      <c r="S44" s="49"/>
      <c r="T44" s="49">
        <f t="shared" si="0"/>
        <v>54961460474</v>
      </c>
      <c r="U44" s="20"/>
      <c r="V44" s="22">
        <v>0.22</v>
      </c>
    </row>
    <row r="45" spans="1:22" ht="21.75" customHeight="1" x14ac:dyDescent="0.45">
      <c r="A45" s="87" t="s">
        <v>179</v>
      </c>
      <c r="B45" s="87"/>
      <c r="C45" s="20"/>
      <c r="D45" s="49">
        <v>0</v>
      </c>
      <c r="E45" s="49"/>
      <c r="F45" s="49">
        <v>0</v>
      </c>
      <c r="G45" s="49"/>
      <c r="H45" s="49">
        <v>0</v>
      </c>
      <c r="I45" s="49"/>
      <c r="J45" s="49">
        <v>0</v>
      </c>
      <c r="K45" s="20"/>
      <c r="L45" s="22">
        <v>0</v>
      </c>
      <c r="M45" s="20"/>
      <c r="N45" s="49">
        <v>0</v>
      </c>
      <c r="O45" s="49"/>
      <c r="P45" s="49">
        <v>0</v>
      </c>
      <c r="Q45" s="49"/>
      <c r="R45" s="49">
        <v>33968332828</v>
      </c>
      <c r="S45" s="49"/>
      <c r="T45" s="49">
        <f t="shared" si="0"/>
        <v>33968332828</v>
      </c>
      <c r="U45" s="20"/>
      <c r="V45" s="22">
        <v>0.14000000000000001</v>
      </c>
    </row>
    <row r="46" spans="1:22" ht="21.75" customHeight="1" x14ac:dyDescent="0.45">
      <c r="A46" s="87" t="s">
        <v>180</v>
      </c>
      <c r="B46" s="87"/>
      <c r="C46" s="20"/>
      <c r="D46" s="49">
        <v>0</v>
      </c>
      <c r="E46" s="49"/>
      <c r="F46" s="49">
        <v>0</v>
      </c>
      <c r="G46" s="49"/>
      <c r="H46" s="49">
        <v>0</v>
      </c>
      <c r="I46" s="49"/>
      <c r="J46" s="49">
        <v>0</v>
      </c>
      <c r="K46" s="20"/>
      <c r="L46" s="22">
        <v>0</v>
      </c>
      <c r="M46" s="20"/>
      <c r="N46" s="49">
        <v>0</v>
      </c>
      <c r="O46" s="49"/>
      <c r="P46" s="49">
        <v>0</v>
      </c>
      <c r="Q46" s="49"/>
      <c r="R46" s="49">
        <v>247051660</v>
      </c>
      <c r="S46" s="49"/>
      <c r="T46" s="49">
        <f t="shared" si="0"/>
        <v>247051660</v>
      </c>
      <c r="U46" s="20"/>
      <c r="V46" s="22">
        <v>0</v>
      </c>
    </row>
    <row r="47" spans="1:22" ht="21.75" customHeight="1" x14ac:dyDescent="0.45">
      <c r="A47" s="87" t="s">
        <v>67</v>
      </c>
      <c r="B47" s="87"/>
      <c r="C47" s="20"/>
      <c r="D47" s="49">
        <v>0</v>
      </c>
      <c r="E47" s="49"/>
      <c r="F47" s="49">
        <v>311666670050</v>
      </c>
      <c r="G47" s="49"/>
      <c r="H47" s="49">
        <v>0</v>
      </c>
      <c r="I47" s="49"/>
      <c r="J47" s="49">
        <v>311666670050</v>
      </c>
      <c r="K47" s="20"/>
      <c r="L47" s="22">
        <v>1.31</v>
      </c>
      <c r="M47" s="20"/>
      <c r="N47" s="49">
        <v>0</v>
      </c>
      <c r="O47" s="49"/>
      <c r="P47" s="49">
        <v>291523589116</v>
      </c>
      <c r="Q47" s="49"/>
      <c r="R47" s="49">
        <v>92470535714</v>
      </c>
      <c r="S47" s="49"/>
      <c r="T47" s="49">
        <f t="shared" si="0"/>
        <v>383994124830</v>
      </c>
      <c r="U47" s="20"/>
      <c r="V47" s="22">
        <v>1.62</v>
      </c>
    </row>
    <row r="48" spans="1:22" ht="21.75" customHeight="1" x14ac:dyDescent="0.45">
      <c r="A48" s="87" t="s">
        <v>192</v>
      </c>
      <c r="B48" s="87"/>
      <c r="C48" s="20"/>
      <c r="D48" s="49">
        <v>0</v>
      </c>
      <c r="E48" s="49"/>
      <c r="F48" s="49">
        <v>0</v>
      </c>
      <c r="G48" s="49"/>
      <c r="H48" s="49">
        <v>0</v>
      </c>
      <c r="I48" s="49"/>
      <c r="J48" s="49">
        <v>0</v>
      </c>
      <c r="K48" s="20"/>
      <c r="L48" s="22">
        <v>0</v>
      </c>
      <c r="M48" s="20"/>
      <c r="N48" s="49">
        <v>0</v>
      </c>
      <c r="O48" s="49"/>
      <c r="P48" s="49">
        <v>0</v>
      </c>
      <c r="Q48" s="49"/>
      <c r="R48" s="49">
        <v>-8559349778</v>
      </c>
      <c r="S48" s="49"/>
      <c r="T48" s="49">
        <f t="shared" si="0"/>
        <v>-8559349778</v>
      </c>
      <c r="U48" s="20"/>
      <c r="V48" s="22">
        <v>-0.08</v>
      </c>
    </row>
    <row r="49" spans="1:22" ht="21.75" customHeight="1" x14ac:dyDescent="0.45">
      <c r="A49" s="87" t="s">
        <v>193</v>
      </c>
      <c r="B49" s="87"/>
      <c r="C49" s="20"/>
      <c r="D49" s="49">
        <v>0</v>
      </c>
      <c r="E49" s="49"/>
      <c r="F49" s="49">
        <v>0</v>
      </c>
      <c r="G49" s="49"/>
      <c r="H49" s="49">
        <v>0</v>
      </c>
      <c r="I49" s="49"/>
      <c r="J49" s="49">
        <v>0</v>
      </c>
      <c r="K49" s="20"/>
      <c r="L49" s="22">
        <v>0</v>
      </c>
      <c r="M49" s="20"/>
      <c r="N49" s="49">
        <v>0</v>
      </c>
      <c r="O49" s="49"/>
      <c r="P49" s="49">
        <v>0</v>
      </c>
      <c r="Q49" s="49"/>
      <c r="R49" s="49">
        <v>159551248892</v>
      </c>
      <c r="S49" s="49"/>
      <c r="T49" s="49">
        <f t="shared" si="0"/>
        <v>159551248892</v>
      </c>
      <c r="U49" s="20"/>
      <c r="V49" s="22">
        <v>0.62</v>
      </c>
    </row>
    <row r="50" spans="1:22" ht="21.75" customHeight="1" x14ac:dyDescent="0.45">
      <c r="A50" s="87" t="s">
        <v>99</v>
      </c>
      <c r="B50" s="87"/>
      <c r="C50" s="20"/>
      <c r="D50" s="49">
        <v>0</v>
      </c>
      <c r="E50" s="49"/>
      <c r="F50" s="49">
        <v>-13872238533</v>
      </c>
      <c r="G50" s="49"/>
      <c r="H50" s="49">
        <v>0</v>
      </c>
      <c r="I50" s="49"/>
      <c r="J50" s="49">
        <v>-13872238533</v>
      </c>
      <c r="K50" s="20"/>
      <c r="L50" s="22">
        <v>-0.06</v>
      </c>
      <c r="M50" s="20"/>
      <c r="N50" s="49">
        <v>0</v>
      </c>
      <c r="O50" s="49"/>
      <c r="P50" s="49">
        <v>-13872238533</v>
      </c>
      <c r="Q50" s="49"/>
      <c r="R50" s="49">
        <v>18784037970</v>
      </c>
      <c r="S50" s="49"/>
      <c r="T50" s="49">
        <f t="shared" si="0"/>
        <v>4911799437</v>
      </c>
      <c r="U50" s="20"/>
      <c r="V50" s="22">
        <v>0.02</v>
      </c>
    </row>
    <row r="51" spans="1:22" ht="21.75" customHeight="1" x14ac:dyDescent="0.45">
      <c r="A51" s="87" t="s">
        <v>194</v>
      </c>
      <c r="B51" s="87"/>
      <c r="C51" s="20"/>
      <c r="D51" s="49">
        <v>0</v>
      </c>
      <c r="E51" s="49"/>
      <c r="F51" s="49">
        <v>0</v>
      </c>
      <c r="G51" s="49"/>
      <c r="H51" s="49">
        <v>0</v>
      </c>
      <c r="I51" s="49"/>
      <c r="J51" s="49">
        <v>0</v>
      </c>
      <c r="K51" s="20"/>
      <c r="L51" s="22">
        <v>0</v>
      </c>
      <c r="M51" s="20"/>
      <c r="N51" s="49">
        <v>0</v>
      </c>
      <c r="O51" s="49"/>
      <c r="P51" s="49">
        <v>0</v>
      </c>
      <c r="Q51" s="49"/>
      <c r="R51" s="49">
        <v>58252226621</v>
      </c>
      <c r="S51" s="49"/>
      <c r="T51" s="49">
        <f t="shared" si="0"/>
        <v>58252226621</v>
      </c>
      <c r="U51" s="20"/>
      <c r="V51" s="22">
        <v>0.23</v>
      </c>
    </row>
    <row r="52" spans="1:22" ht="21.75" customHeight="1" x14ac:dyDescent="0.45">
      <c r="A52" s="87" t="s">
        <v>182</v>
      </c>
      <c r="B52" s="87"/>
      <c r="C52" s="20"/>
      <c r="D52" s="49">
        <v>0</v>
      </c>
      <c r="E52" s="49"/>
      <c r="F52" s="49">
        <v>0</v>
      </c>
      <c r="G52" s="49"/>
      <c r="H52" s="49">
        <v>0</v>
      </c>
      <c r="I52" s="49"/>
      <c r="J52" s="49">
        <v>0</v>
      </c>
      <c r="K52" s="20"/>
      <c r="L52" s="22">
        <v>0</v>
      </c>
      <c r="M52" s="20"/>
      <c r="N52" s="49">
        <v>0</v>
      </c>
      <c r="O52" s="49"/>
      <c r="P52" s="49">
        <v>0</v>
      </c>
      <c r="Q52" s="49"/>
      <c r="R52" s="49">
        <v>-20531612012</v>
      </c>
      <c r="S52" s="49"/>
      <c r="T52" s="49">
        <f t="shared" si="0"/>
        <v>-20531612012</v>
      </c>
      <c r="U52" s="20"/>
      <c r="V52" s="22">
        <v>-0.09</v>
      </c>
    </row>
    <row r="53" spans="1:22" ht="21.75" customHeight="1" x14ac:dyDescent="0.45">
      <c r="A53" s="87" t="s">
        <v>183</v>
      </c>
      <c r="B53" s="87"/>
      <c r="C53" s="20"/>
      <c r="D53" s="49">
        <v>0</v>
      </c>
      <c r="E53" s="49"/>
      <c r="F53" s="49">
        <v>0</v>
      </c>
      <c r="G53" s="49"/>
      <c r="H53" s="49">
        <v>0</v>
      </c>
      <c r="I53" s="49"/>
      <c r="J53" s="49">
        <v>0</v>
      </c>
      <c r="K53" s="20"/>
      <c r="L53" s="22">
        <v>0</v>
      </c>
      <c r="M53" s="20"/>
      <c r="N53" s="49">
        <v>0</v>
      </c>
      <c r="O53" s="49"/>
      <c r="P53" s="49">
        <v>0</v>
      </c>
      <c r="Q53" s="49"/>
      <c r="R53" s="49">
        <v>47927304180</v>
      </c>
      <c r="S53" s="49"/>
      <c r="T53" s="49">
        <f t="shared" si="0"/>
        <v>47927304180</v>
      </c>
      <c r="U53" s="20"/>
      <c r="V53" s="22">
        <v>0.19</v>
      </c>
    </row>
    <row r="54" spans="1:22" ht="21.75" customHeight="1" x14ac:dyDescent="0.45">
      <c r="A54" s="87" t="s">
        <v>23</v>
      </c>
      <c r="B54" s="87"/>
      <c r="C54" s="20"/>
      <c r="D54" s="49">
        <v>74200000000</v>
      </c>
      <c r="E54" s="49"/>
      <c r="F54" s="49">
        <v>938270013616</v>
      </c>
      <c r="G54" s="49"/>
      <c r="H54" s="49">
        <v>0</v>
      </c>
      <c r="I54" s="49"/>
      <c r="J54" s="49">
        <v>1012470013616</v>
      </c>
      <c r="K54" s="20"/>
      <c r="L54" s="22">
        <v>4.2699999999999996</v>
      </c>
      <c r="M54" s="20"/>
      <c r="N54" s="49">
        <v>74200000000</v>
      </c>
      <c r="O54" s="49"/>
      <c r="P54" s="49">
        <v>922989054789</v>
      </c>
      <c r="Q54" s="49"/>
      <c r="R54" s="49">
        <v>-13191347173</v>
      </c>
      <c r="S54" s="49"/>
      <c r="T54" s="49">
        <f t="shared" si="0"/>
        <v>983997707616</v>
      </c>
      <c r="U54" s="20"/>
      <c r="V54" s="22">
        <v>4.18</v>
      </c>
    </row>
    <row r="55" spans="1:22" ht="21.75" customHeight="1" x14ac:dyDescent="0.45">
      <c r="A55" s="87" t="s">
        <v>177</v>
      </c>
      <c r="B55" s="87"/>
      <c r="C55" s="20"/>
      <c r="D55" s="49">
        <v>0</v>
      </c>
      <c r="E55" s="49"/>
      <c r="F55" s="49">
        <v>0</v>
      </c>
      <c r="G55" s="49"/>
      <c r="H55" s="49">
        <v>0</v>
      </c>
      <c r="I55" s="49"/>
      <c r="J55" s="49">
        <v>0</v>
      </c>
      <c r="K55" s="20"/>
      <c r="L55" s="22">
        <v>0</v>
      </c>
      <c r="M55" s="20"/>
      <c r="N55" s="49">
        <v>18000000000</v>
      </c>
      <c r="O55" s="49"/>
      <c r="P55" s="49">
        <v>0</v>
      </c>
      <c r="Q55" s="49"/>
      <c r="R55" s="49">
        <v>-47786553482</v>
      </c>
      <c r="S55" s="49"/>
      <c r="T55" s="49">
        <f t="shared" si="0"/>
        <v>-29786553482</v>
      </c>
      <c r="U55" s="20"/>
      <c r="V55" s="22">
        <v>-0.13</v>
      </c>
    </row>
    <row r="56" spans="1:22" ht="21.75" customHeight="1" x14ac:dyDescent="0.45">
      <c r="A56" s="87" t="s">
        <v>50</v>
      </c>
      <c r="B56" s="87"/>
      <c r="C56" s="20"/>
      <c r="D56" s="49">
        <v>89005271887</v>
      </c>
      <c r="E56" s="49"/>
      <c r="F56" s="49">
        <v>835161792412</v>
      </c>
      <c r="G56" s="49"/>
      <c r="H56" s="49">
        <v>0</v>
      </c>
      <c r="I56" s="49"/>
      <c r="J56" s="49">
        <v>924167064299</v>
      </c>
      <c r="K56" s="20"/>
      <c r="L56" s="22">
        <v>3.9</v>
      </c>
      <c r="M56" s="20"/>
      <c r="N56" s="49">
        <v>103697238000</v>
      </c>
      <c r="O56" s="49"/>
      <c r="P56" s="49">
        <v>946544033055</v>
      </c>
      <c r="Q56" s="49"/>
      <c r="R56" s="49">
        <v>13639117192</v>
      </c>
      <c r="S56" s="49"/>
      <c r="T56" s="49">
        <f t="shared" si="0"/>
        <v>1063880388247</v>
      </c>
      <c r="U56" s="20"/>
      <c r="V56" s="22">
        <v>4.47</v>
      </c>
    </row>
    <row r="57" spans="1:22" ht="21.75" customHeight="1" x14ac:dyDescent="0.45">
      <c r="A57" s="87" t="s">
        <v>20</v>
      </c>
      <c r="B57" s="87"/>
      <c r="C57" s="20"/>
      <c r="D57" s="49">
        <v>0</v>
      </c>
      <c r="E57" s="49"/>
      <c r="F57" s="49">
        <v>383115447000</v>
      </c>
      <c r="G57" s="49"/>
      <c r="H57" s="49">
        <v>0</v>
      </c>
      <c r="I57" s="49"/>
      <c r="J57" s="49">
        <v>383115447000</v>
      </c>
      <c r="K57" s="20"/>
      <c r="L57" s="22">
        <v>1.62</v>
      </c>
      <c r="M57" s="20"/>
      <c r="N57" s="49">
        <v>0</v>
      </c>
      <c r="O57" s="49"/>
      <c r="P57" s="49">
        <v>360625074538</v>
      </c>
      <c r="Q57" s="49"/>
      <c r="R57" s="49">
        <v>-3742860300</v>
      </c>
      <c r="S57" s="49"/>
      <c r="T57" s="49">
        <f t="shared" si="0"/>
        <v>356882214238</v>
      </c>
      <c r="U57" s="20"/>
      <c r="V57" s="22">
        <v>1.52</v>
      </c>
    </row>
    <row r="58" spans="1:22" ht="21.75" customHeight="1" x14ac:dyDescent="0.45">
      <c r="A58" s="87" t="s">
        <v>200</v>
      </c>
      <c r="B58" s="87"/>
      <c r="C58" s="20"/>
      <c r="D58" s="49">
        <v>0</v>
      </c>
      <c r="E58" s="49"/>
      <c r="F58" s="49">
        <v>0</v>
      </c>
      <c r="G58" s="49"/>
      <c r="H58" s="49">
        <v>0</v>
      </c>
      <c r="I58" s="49"/>
      <c r="J58" s="49">
        <v>0</v>
      </c>
      <c r="K58" s="20"/>
      <c r="L58" s="22">
        <v>0</v>
      </c>
      <c r="M58" s="20"/>
      <c r="N58" s="49">
        <v>0</v>
      </c>
      <c r="O58" s="49"/>
      <c r="P58" s="49">
        <v>0</v>
      </c>
      <c r="Q58" s="49"/>
      <c r="R58" s="49">
        <v>2733221410</v>
      </c>
      <c r="S58" s="49"/>
      <c r="T58" s="49">
        <f t="shared" si="0"/>
        <v>2733221410</v>
      </c>
      <c r="U58" s="20"/>
      <c r="V58" s="22">
        <v>0</v>
      </c>
    </row>
    <row r="59" spans="1:22" ht="21.75" customHeight="1" x14ac:dyDescent="0.45">
      <c r="A59" s="87" t="s">
        <v>21</v>
      </c>
      <c r="B59" s="87"/>
      <c r="C59" s="20"/>
      <c r="D59" s="49">
        <v>0</v>
      </c>
      <c r="E59" s="49"/>
      <c r="F59" s="49">
        <v>177539913859</v>
      </c>
      <c r="G59" s="49"/>
      <c r="H59" s="49">
        <v>0</v>
      </c>
      <c r="I59" s="49"/>
      <c r="J59" s="49">
        <v>177539913859</v>
      </c>
      <c r="K59" s="20"/>
      <c r="L59" s="22">
        <v>0.75</v>
      </c>
      <c r="M59" s="20"/>
      <c r="N59" s="49">
        <v>0</v>
      </c>
      <c r="O59" s="49"/>
      <c r="P59" s="49">
        <v>176239854938</v>
      </c>
      <c r="Q59" s="49"/>
      <c r="R59" s="49">
        <v>11803374900</v>
      </c>
      <c r="S59" s="49"/>
      <c r="T59" s="49">
        <f t="shared" si="0"/>
        <v>188043229838</v>
      </c>
      <c r="U59" s="20"/>
      <c r="V59" s="22">
        <v>0.78</v>
      </c>
    </row>
    <row r="60" spans="1:22" ht="21.75" customHeight="1" x14ac:dyDescent="0.45">
      <c r="A60" s="87" t="s">
        <v>102</v>
      </c>
      <c r="B60" s="87"/>
      <c r="C60" s="20"/>
      <c r="D60" s="49">
        <v>14436042781</v>
      </c>
      <c r="E60" s="49"/>
      <c r="F60" s="49">
        <v>20075521239</v>
      </c>
      <c r="G60" s="49"/>
      <c r="H60" s="49">
        <v>0</v>
      </c>
      <c r="I60" s="49"/>
      <c r="J60" s="49">
        <v>34511564020</v>
      </c>
      <c r="K60" s="20"/>
      <c r="L60" s="22">
        <v>0.15</v>
      </c>
      <c r="M60" s="20"/>
      <c r="N60" s="49">
        <v>16641000000</v>
      </c>
      <c r="O60" s="49"/>
      <c r="P60" s="49">
        <v>20075521239</v>
      </c>
      <c r="Q60" s="49"/>
      <c r="R60" s="49">
        <v>8938014100</v>
      </c>
      <c r="S60" s="49"/>
      <c r="T60" s="49">
        <f t="shared" si="0"/>
        <v>45654535339</v>
      </c>
      <c r="U60" s="20"/>
      <c r="V60" s="22">
        <v>0.18</v>
      </c>
    </row>
    <row r="61" spans="1:22" ht="21.75" customHeight="1" x14ac:dyDescent="0.45">
      <c r="A61" s="87" t="s">
        <v>34</v>
      </c>
      <c r="B61" s="87"/>
      <c r="C61" s="20"/>
      <c r="D61" s="49">
        <v>104226577807</v>
      </c>
      <c r="E61" s="49"/>
      <c r="F61" s="49">
        <v>32809631671</v>
      </c>
      <c r="G61" s="49"/>
      <c r="H61" s="49">
        <v>0</v>
      </c>
      <c r="I61" s="49"/>
      <c r="J61" s="49">
        <v>137036209478</v>
      </c>
      <c r="K61" s="20"/>
      <c r="L61" s="22">
        <v>0.57999999999999996</v>
      </c>
      <c r="M61" s="20"/>
      <c r="N61" s="49">
        <v>121431101952</v>
      </c>
      <c r="O61" s="49"/>
      <c r="P61" s="49">
        <v>37245443597</v>
      </c>
      <c r="Q61" s="49"/>
      <c r="R61" s="49">
        <v>12324564322</v>
      </c>
      <c r="S61" s="49"/>
      <c r="T61" s="49">
        <f t="shared" si="0"/>
        <v>171001109871</v>
      </c>
      <c r="U61" s="20"/>
      <c r="V61" s="22">
        <v>0.65</v>
      </c>
    </row>
    <row r="62" spans="1:22" ht="21.75" customHeight="1" x14ac:dyDescent="0.45">
      <c r="A62" s="87" t="s">
        <v>195</v>
      </c>
      <c r="B62" s="87"/>
      <c r="C62" s="20"/>
      <c r="D62" s="49">
        <v>0</v>
      </c>
      <c r="E62" s="49"/>
      <c r="F62" s="49">
        <v>0</v>
      </c>
      <c r="G62" s="49"/>
      <c r="H62" s="49">
        <v>0</v>
      </c>
      <c r="I62" s="49"/>
      <c r="J62" s="49">
        <v>0</v>
      </c>
      <c r="K62" s="20"/>
      <c r="L62" s="22">
        <v>0</v>
      </c>
      <c r="M62" s="20"/>
      <c r="N62" s="49">
        <v>0</v>
      </c>
      <c r="O62" s="49"/>
      <c r="P62" s="49">
        <v>0</v>
      </c>
      <c r="Q62" s="49"/>
      <c r="R62" s="49">
        <v>14388730035</v>
      </c>
      <c r="S62" s="49"/>
      <c r="T62" s="49">
        <f t="shared" si="0"/>
        <v>14388730035</v>
      </c>
      <c r="U62" s="20"/>
      <c r="V62" s="22">
        <v>0.06</v>
      </c>
    </row>
    <row r="63" spans="1:22" ht="21.75" customHeight="1" x14ac:dyDescent="0.45">
      <c r="A63" s="87" t="s">
        <v>196</v>
      </c>
      <c r="B63" s="87"/>
      <c r="C63" s="20"/>
      <c r="D63" s="49">
        <v>0</v>
      </c>
      <c r="E63" s="49"/>
      <c r="F63" s="49">
        <v>0</v>
      </c>
      <c r="G63" s="49"/>
      <c r="H63" s="49">
        <v>0</v>
      </c>
      <c r="I63" s="49"/>
      <c r="J63" s="49">
        <v>0</v>
      </c>
      <c r="K63" s="20"/>
      <c r="L63" s="22">
        <v>0</v>
      </c>
      <c r="M63" s="20"/>
      <c r="N63" s="49">
        <v>0</v>
      </c>
      <c r="O63" s="49"/>
      <c r="P63" s="49">
        <v>0</v>
      </c>
      <c r="Q63" s="49"/>
      <c r="R63" s="49">
        <v>-31251571036</v>
      </c>
      <c r="S63" s="49"/>
      <c r="T63" s="49">
        <f t="shared" si="0"/>
        <v>-31251571036</v>
      </c>
      <c r="U63" s="20"/>
      <c r="V63" s="22">
        <v>-0.14000000000000001</v>
      </c>
    </row>
    <row r="64" spans="1:22" ht="21.75" customHeight="1" x14ac:dyDescent="0.45">
      <c r="A64" s="87" t="s">
        <v>72</v>
      </c>
      <c r="B64" s="87"/>
      <c r="C64" s="20"/>
      <c r="D64" s="49">
        <v>0</v>
      </c>
      <c r="E64" s="49"/>
      <c r="F64" s="49">
        <v>74269572665</v>
      </c>
      <c r="G64" s="49"/>
      <c r="H64" s="49">
        <v>0</v>
      </c>
      <c r="I64" s="49"/>
      <c r="J64" s="49">
        <v>74269572665</v>
      </c>
      <c r="K64" s="20"/>
      <c r="L64" s="22">
        <v>0.31</v>
      </c>
      <c r="M64" s="20"/>
      <c r="N64" s="49">
        <v>0</v>
      </c>
      <c r="O64" s="49"/>
      <c r="P64" s="49">
        <v>62436608236</v>
      </c>
      <c r="Q64" s="49"/>
      <c r="R64" s="49">
        <v>-257083607</v>
      </c>
      <c r="S64" s="49"/>
      <c r="T64" s="49">
        <f t="shared" si="0"/>
        <v>62179524629</v>
      </c>
      <c r="U64" s="20"/>
      <c r="V64" s="22">
        <v>0.26</v>
      </c>
    </row>
    <row r="65" spans="1:22" ht="21.75" customHeight="1" x14ac:dyDescent="0.45">
      <c r="A65" s="87" t="s">
        <v>49</v>
      </c>
      <c r="B65" s="87"/>
      <c r="C65" s="20"/>
      <c r="D65" s="49">
        <v>0</v>
      </c>
      <c r="E65" s="49"/>
      <c r="F65" s="49">
        <v>134973739492</v>
      </c>
      <c r="G65" s="49"/>
      <c r="H65" s="49">
        <v>0</v>
      </c>
      <c r="I65" s="49"/>
      <c r="J65" s="49">
        <v>134973739492</v>
      </c>
      <c r="K65" s="20"/>
      <c r="L65" s="22">
        <v>0.56999999999999995</v>
      </c>
      <c r="M65" s="20"/>
      <c r="N65" s="49">
        <v>49500000000</v>
      </c>
      <c r="O65" s="49"/>
      <c r="P65" s="49">
        <v>35762942750</v>
      </c>
      <c r="Q65" s="49"/>
      <c r="R65" s="49">
        <v>1010795</v>
      </c>
      <c r="S65" s="49"/>
      <c r="T65" s="49">
        <f t="shared" si="0"/>
        <v>85263953545</v>
      </c>
      <c r="U65" s="20"/>
      <c r="V65" s="22">
        <v>0.36</v>
      </c>
    </row>
    <row r="66" spans="1:22" ht="21.75" customHeight="1" x14ac:dyDescent="0.45">
      <c r="A66" s="87" t="s">
        <v>197</v>
      </c>
      <c r="B66" s="87"/>
      <c r="C66" s="20"/>
      <c r="D66" s="49">
        <v>0</v>
      </c>
      <c r="E66" s="49"/>
      <c r="F66" s="49">
        <v>0</v>
      </c>
      <c r="G66" s="49"/>
      <c r="H66" s="49">
        <v>0</v>
      </c>
      <c r="I66" s="49"/>
      <c r="J66" s="49">
        <v>0</v>
      </c>
      <c r="K66" s="20"/>
      <c r="L66" s="22">
        <v>0</v>
      </c>
      <c r="M66" s="20"/>
      <c r="N66" s="49">
        <v>0</v>
      </c>
      <c r="O66" s="49"/>
      <c r="P66" s="49">
        <v>0</v>
      </c>
      <c r="Q66" s="49"/>
      <c r="R66" s="49">
        <v>-8505803836</v>
      </c>
      <c r="S66" s="49"/>
      <c r="T66" s="49">
        <f t="shared" si="0"/>
        <v>-8505803836</v>
      </c>
      <c r="U66" s="20"/>
      <c r="V66" s="22">
        <v>-0.05</v>
      </c>
    </row>
    <row r="67" spans="1:22" ht="21.75" customHeight="1" x14ac:dyDescent="0.45">
      <c r="A67" s="87" t="s">
        <v>184</v>
      </c>
      <c r="B67" s="87"/>
      <c r="C67" s="20"/>
      <c r="D67" s="49">
        <v>0</v>
      </c>
      <c r="E67" s="49"/>
      <c r="F67" s="49">
        <v>0</v>
      </c>
      <c r="G67" s="49"/>
      <c r="H67" s="49">
        <v>0</v>
      </c>
      <c r="I67" s="49"/>
      <c r="J67" s="49">
        <v>0</v>
      </c>
      <c r="K67" s="20"/>
      <c r="L67" s="22">
        <v>0</v>
      </c>
      <c r="M67" s="20"/>
      <c r="N67" s="49">
        <v>0</v>
      </c>
      <c r="O67" s="49"/>
      <c r="P67" s="49">
        <v>0</v>
      </c>
      <c r="Q67" s="49"/>
      <c r="R67" s="49">
        <v>-59311450560</v>
      </c>
      <c r="S67" s="49"/>
      <c r="T67" s="49">
        <f t="shared" si="0"/>
        <v>-59311450560</v>
      </c>
      <c r="U67" s="20"/>
      <c r="V67" s="22">
        <v>-0.26</v>
      </c>
    </row>
    <row r="68" spans="1:22" ht="21.75" customHeight="1" x14ac:dyDescent="0.45">
      <c r="A68" s="87" t="s">
        <v>185</v>
      </c>
      <c r="B68" s="87"/>
      <c r="C68" s="20"/>
      <c r="D68" s="49">
        <v>0</v>
      </c>
      <c r="E68" s="49"/>
      <c r="F68" s="49">
        <v>0</v>
      </c>
      <c r="G68" s="49"/>
      <c r="H68" s="49">
        <v>0</v>
      </c>
      <c r="I68" s="49"/>
      <c r="J68" s="49">
        <v>0</v>
      </c>
      <c r="K68" s="20"/>
      <c r="L68" s="22">
        <v>0</v>
      </c>
      <c r="M68" s="20"/>
      <c r="N68" s="49">
        <v>0</v>
      </c>
      <c r="O68" s="49"/>
      <c r="P68" s="49">
        <v>0</v>
      </c>
      <c r="Q68" s="49"/>
      <c r="R68" s="49">
        <v>-53209811650</v>
      </c>
      <c r="S68" s="49"/>
      <c r="T68" s="49">
        <f t="shared" si="0"/>
        <v>-53209811650</v>
      </c>
      <c r="U68" s="20"/>
      <c r="V68" s="22">
        <v>-0.26</v>
      </c>
    </row>
    <row r="69" spans="1:22" ht="21.75" customHeight="1" x14ac:dyDescent="0.45">
      <c r="A69" s="87" t="s">
        <v>186</v>
      </c>
      <c r="B69" s="87"/>
      <c r="C69" s="20"/>
      <c r="D69" s="49">
        <v>0</v>
      </c>
      <c r="E69" s="49"/>
      <c r="F69" s="49">
        <v>0</v>
      </c>
      <c r="G69" s="49"/>
      <c r="H69" s="49">
        <v>0</v>
      </c>
      <c r="I69" s="49"/>
      <c r="J69" s="49">
        <v>0</v>
      </c>
      <c r="K69" s="20"/>
      <c r="L69" s="22">
        <v>0</v>
      </c>
      <c r="M69" s="20"/>
      <c r="N69" s="49">
        <v>0</v>
      </c>
      <c r="O69" s="49"/>
      <c r="P69" s="49">
        <v>0</v>
      </c>
      <c r="Q69" s="49"/>
      <c r="R69" s="49">
        <v>481265</v>
      </c>
      <c r="S69" s="49"/>
      <c r="T69" s="49">
        <f t="shared" si="0"/>
        <v>481265</v>
      </c>
      <c r="U69" s="20"/>
      <c r="V69" s="22">
        <v>0</v>
      </c>
    </row>
    <row r="70" spans="1:22" ht="21.75" customHeight="1" x14ac:dyDescent="0.45">
      <c r="A70" s="87" t="s">
        <v>187</v>
      </c>
      <c r="B70" s="87"/>
      <c r="C70" s="20"/>
      <c r="D70" s="49">
        <v>0</v>
      </c>
      <c r="E70" s="49"/>
      <c r="F70" s="49">
        <v>0</v>
      </c>
      <c r="G70" s="49"/>
      <c r="H70" s="49">
        <v>0</v>
      </c>
      <c r="I70" s="49"/>
      <c r="J70" s="49">
        <v>0</v>
      </c>
      <c r="K70" s="20"/>
      <c r="L70" s="22">
        <v>0</v>
      </c>
      <c r="M70" s="20"/>
      <c r="N70" s="49">
        <v>0</v>
      </c>
      <c r="O70" s="49"/>
      <c r="P70" s="49">
        <v>0</v>
      </c>
      <c r="Q70" s="49"/>
      <c r="R70" s="49">
        <v>2727603</v>
      </c>
      <c r="S70" s="49"/>
      <c r="T70" s="49">
        <f t="shared" si="0"/>
        <v>2727603</v>
      </c>
      <c r="U70" s="20"/>
      <c r="V70" s="22">
        <v>0</v>
      </c>
    </row>
    <row r="71" spans="1:22" ht="21.75" customHeight="1" x14ac:dyDescent="0.45">
      <c r="A71" s="87" t="s">
        <v>188</v>
      </c>
      <c r="B71" s="87"/>
      <c r="C71" s="20"/>
      <c r="D71" s="49">
        <v>0</v>
      </c>
      <c r="E71" s="49"/>
      <c r="F71" s="49">
        <v>0</v>
      </c>
      <c r="G71" s="49"/>
      <c r="H71" s="49">
        <v>0</v>
      </c>
      <c r="I71" s="49"/>
      <c r="J71" s="49">
        <v>0</v>
      </c>
      <c r="K71" s="20"/>
      <c r="L71" s="22">
        <v>0</v>
      </c>
      <c r="M71" s="20"/>
      <c r="N71" s="49">
        <v>0</v>
      </c>
      <c r="O71" s="49"/>
      <c r="P71" s="49">
        <v>0</v>
      </c>
      <c r="Q71" s="49"/>
      <c r="R71" s="49">
        <v>-2872394620</v>
      </c>
      <c r="S71" s="49"/>
      <c r="T71" s="49">
        <f t="shared" si="0"/>
        <v>-2872394620</v>
      </c>
      <c r="U71" s="20"/>
      <c r="V71" s="22">
        <v>-0.02</v>
      </c>
    </row>
    <row r="72" spans="1:22" ht="21.75" customHeight="1" x14ac:dyDescent="0.45">
      <c r="A72" s="87" t="s">
        <v>189</v>
      </c>
      <c r="B72" s="87"/>
      <c r="C72" s="20"/>
      <c r="D72" s="49">
        <v>0</v>
      </c>
      <c r="E72" s="49"/>
      <c r="F72" s="49">
        <v>0</v>
      </c>
      <c r="G72" s="49"/>
      <c r="H72" s="49">
        <v>0</v>
      </c>
      <c r="I72" s="49"/>
      <c r="J72" s="49">
        <v>0</v>
      </c>
      <c r="K72" s="20"/>
      <c r="L72" s="22">
        <v>0</v>
      </c>
      <c r="M72" s="20"/>
      <c r="N72" s="49">
        <v>0</v>
      </c>
      <c r="O72" s="49"/>
      <c r="P72" s="49">
        <v>0</v>
      </c>
      <c r="Q72" s="49"/>
      <c r="R72" s="49">
        <v>22098061930</v>
      </c>
      <c r="S72" s="49"/>
      <c r="T72" s="49">
        <f t="shared" si="0"/>
        <v>22098061930</v>
      </c>
      <c r="U72" s="20"/>
      <c r="V72" s="22">
        <v>7.0000000000000007E-2</v>
      </c>
    </row>
    <row r="73" spans="1:22" ht="21.75" customHeight="1" x14ac:dyDescent="0.45">
      <c r="A73" s="87" t="s">
        <v>46</v>
      </c>
      <c r="B73" s="87"/>
      <c r="C73" s="20"/>
      <c r="D73" s="49">
        <v>0</v>
      </c>
      <c r="E73" s="49"/>
      <c r="F73" s="49">
        <v>565772508600</v>
      </c>
      <c r="G73" s="49"/>
      <c r="H73" s="49">
        <v>0</v>
      </c>
      <c r="I73" s="49"/>
      <c r="J73" s="49">
        <v>565772508600</v>
      </c>
      <c r="K73" s="20"/>
      <c r="L73" s="22">
        <v>2.39</v>
      </c>
      <c r="M73" s="20"/>
      <c r="N73" s="49">
        <v>0</v>
      </c>
      <c r="O73" s="49"/>
      <c r="P73" s="49">
        <v>456772067531</v>
      </c>
      <c r="Q73" s="49"/>
      <c r="R73" s="49">
        <v>55243693726</v>
      </c>
      <c r="S73" s="49"/>
      <c r="T73" s="49">
        <f t="shared" si="0"/>
        <v>512015761257</v>
      </c>
      <c r="U73" s="20"/>
      <c r="V73" s="22">
        <v>2.17</v>
      </c>
    </row>
    <row r="74" spans="1:22" ht="21.75" customHeight="1" x14ac:dyDescent="0.45">
      <c r="A74" s="87" t="s">
        <v>53</v>
      </c>
      <c r="B74" s="87"/>
      <c r="C74" s="20"/>
      <c r="D74" s="49">
        <v>0</v>
      </c>
      <c r="E74" s="49"/>
      <c r="F74" s="49">
        <v>170010195512</v>
      </c>
      <c r="G74" s="49"/>
      <c r="H74" s="49">
        <v>0</v>
      </c>
      <c r="I74" s="49"/>
      <c r="J74" s="49">
        <v>170010195512</v>
      </c>
      <c r="K74" s="20"/>
      <c r="L74" s="22">
        <v>0.72</v>
      </c>
      <c r="M74" s="20"/>
      <c r="N74" s="49">
        <v>0</v>
      </c>
      <c r="O74" s="49"/>
      <c r="P74" s="49">
        <v>135171406419</v>
      </c>
      <c r="Q74" s="49"/>
      <c r="R74" s="49">
        <v>15273248917</v>
      </c>
      <c r="S74" s="49"/>
      <c r="T74" s="49">
        <f t="shared" ref="T74:T132" si="1">N74+P74+R74</f>
        <v>150444655336</v>
      </c>
      <c r="U74" s="20"/>
      <c r="V74" s="22">
        <v>0.64</v>
      </c>
    </row>
    <row r="75" spans="1:22" ht="21.75" customHeight="1" x14ac:dyDescent="0.45">
      <c r="A75" s="87" t="s">
        <v>190</v>
      </c>
      <c r="B75" s="87"/>
      <c r="C75" s="20"/>
      <c r="D75" s="49">
        <v>0</v>
      </c>
      <c r="E75" s="49"/>
      <c r="F75" s="49">
        <v>0</v>
      </c>
      <c r="G75" s="49"/>
      <c r="H75" s="49">
        <v>0</v>
      </c>
      <c r="I75" s="49"/>
      <c r="J75" s="49">
        <v>0</v>
      </c>
      <c r="K75" s="20"/>
      <c r="L75" s="22">
        <v>0</v>
      </c>
      <c r="M75" s="20"/>
      <c r="N75" s="49">
        <v>0</v>
      </c>
      <c r="O75" s="49"/>
      <c r="P75" s="49">
        <v>0</v>
      </c>
      <c r="Q75" s="49"/>
      <c r="R75" s="49">
        <v>4025643810</v>
      </c>
      <c r="S75" s="49"/>
      <c r="T75" s="49">
        <f t="shared" si="1"/>
        <v>4025643810</v>
      </c>
      <c r="U75" s="20"/>
      <c r="V75" s="22">
        <v>-0.01</v>
      </c>
    </row>
    <row r="76" spans="1:22" ht="21.75" customHeight="1" x14ac:dyDescent="0.45">
      <c r="A76" s="87" t="s">
        <v>81</v>
      </c>
      <c r="B76" s="87"/>
      <c r="C76" s="20"/>
      <c r="D76" s="49">
        <v>0</v>
      </c>
      <c r="E76" s="49"/>
      <c r="F76" s="49">
        <v>1272821241023</v>
      </c>
      <c r="G76" s="49"/>
      <c r="H76" s="49">
        <v>0</v>
      </c>
      <c r="I76" s="49"/>
      <c r="J76" s="49">
        <v>1272821241023</v>
      </c>
      <c r="K76" s="20"/>
      <c r="L76" s="22">
        <v>5.37</v>
      </c>
      <c r="M76" s="20"/>
      <c r="N76" s="49">
        <v>0</v>
      </c>
      <c r="O76" s="49"/>
      <c r="P76" s="49">
        <v>1573493073289</v>
      </c>
      <c r="Q76" s="49"/>
      <c r="R76" s="49">
        <v>1362704083068</v>
      </c>
      <c r="S76" s="49"/>
      <c r="T76" s="49">
        <f t="shared" si="1"/>
        <v>2936197156357</v>
      </c>
      <c r="U76" s="20"/>
      <c r="V76" s="22">
        <v>12.3</v>
      </c>
    </row>
    <row r="77" spans="1:22" ht="21.75" customHeight="1" x14ac:dyDescent="0.45">
      <c r="A77" s="87" t="s">
        <v>191</v>
      </c>
      <c r="B77" s="87"/>
      <c r="C77" s="20"/>
      <c r="D77" s="49">
        <v>0</v>
      </c>
      <c r="E77" s="49"/>
      <c r="F77" s="49">
        <v>0</v>
      </c>
      <c r="G77" s="49"/>
      <c r="H77" s="49">
        <v>0</v>
      </c>
      <c r="I77" s="49"/>
      <c r="J77" s="49">
        <v>0</v>
      </c>
      <c r="K77" s="20"/>
      <c r="L77" s="22">
        <v>0</v>
      </c>
      <c r="M77" s="20"/>
      <c r="N77" s="49">
        <v>0</v>
      </c>
      <c r="O77" s="49"/>
      <c r="P77" s="49">
        <v>0</v>
      </c>
      <c r="Q77" s="49"/>
      <c r="R77" s="49">
        <v>22341210096</v>
      </c>
      <c r="S77" s="49"/>
      <c r="T77" s="49">
        <f t="shared" si="1"/>
        <v>22341210096</v>
      </c>
      <c r="U77" s="20"/>
      <c r="V77" s="22">
        <v>0.08</v>
      </c>
    </row>
    <row r="78" spans="1:22" ht="21.75" customHeight="1" x14ac:dyDescent="0.45">
      <c r="A78" s="87" t="s">
        <v>27</v>
      </c>
      <c r="B78" s="87"/>
      <c r="C78" s="20"/>
      <c r="D78" s="49">
        <v>42392650421</v>
      </c>
      <c r="E78" s="49"/>
      <c r="F78" s="49">
        <v>425190262566</v>
      </c>
      <c r="G78" s="49"/>
      <c r="H78" s="49">
        <v>0</v>
      </c>
      <c r="I78" s="49"/>
      <c r="J78" s="49">
        <v>467582912987</v>
      </c>
      <c r="K78" s="20"/>
      <c r="L78" s="22">
        <v>1.97</v>
      </c>
      <c r="M78" s="20"/>
      <c r="N78" s="49">
        <v>48693475860</v>
      </c>
      <c r="O78" s="49"/>
      <c r="P78" s="49">
        <v>559825569050</v>
      </c>
      <c r="Q78" s="49"/>
      <c r="R78" s="49">
        <v>-9567</v>
      </c>
      <c r="S78" s="49"/>
      <c r="T78" s="49">
        <f t="shared" si="1"/>
        <v>608519035343</v>
      </c>
      <c r="U78" s="20"/>
      <c r="V78" s="22">
        <v>2.57</v>
      </c>
    </row>
    <row r="79" spans="1:22" ht="21.75" customHeight="1" x14ac:dyDescent="0.45">
      <c r="A79" s="87" t="s">
        <v>181</v>
      </c>
      <c r="B79" s="87"/>
      <c r="C79" s="20"/>
      <c r="D79" s="49">
        <v>0</v>
      </c>
      <c r="E79" s="49"/>
      <c r="F79" s="49">
        <v>0</v>
      </c>
      <c r="G79" s="49"/>
      <c r="H79" s="49">
        <v>0</v>
      </c>
      <c r="I79" s="49"/>
      <c r="J79" s="49">
        <v>0</v>
      </c>
      <c r="K79" s="20"/>
      <c r="L79" s="22">
        <v>0</v>
      </c>
      <c r="M79" s="20"/>
      <c r="N79" s="49">
        <v>0</v>
      </c>
      <c r="O79" s="49"/>
      <c r="P79" s="49">
        <v>0</v>
      </c>
      <c r="Q79" s="49"/>
      <c r="R79" s="49">
        <v>-1571856912</v>
      </c>
      <c r="S79" s="49"/>
      <c r="T79" s="49">
        <f t="shared" si="1"/>
        <v>-1571856912</v>
      </c>
      <c r="U79" s="20"/>
      <c r="V79" s="22">
        <v>-0.01</v>
      </c>
    </row>
    <row r="80" spans="1:22" ht="21.75" customHeight="1" x14ac:dyDescent="0.45">
      <c r="A80" s="87" t="s">
        <v>47</v>
      </c>
      <c r="B80" s="87"/>
      <c r="C80" s="20"/>
      <c r="D80" s="49">
        <v>0</v>
      </c>
      <c r="E80" s="49"/>
      <c r="F80" s="49">
        <v>53582579999</v>
      </c>
      <c r="G80" s="49"/>
      <c r="H80" s="49">
        <v>0</v>
      </c>
      <c r="I80" s="49"/>
      <c r="J80" s="49">
        <v>53582579999</v>
      </c>
      <c r="K80" s="20"/>
      <c r="L80" s="22">
        <v>0.23</v>
      </c>
      <c r="M80" s="20"/>
      <c r="N80" s="49">
        <v>0</v>
      </c>
      <c r="O80" s="49"/>
      <c r="P80" s="49">
        <v>1770866589</v>
      </c>
      <c r="Q80" s="49"/>
      <c r="R80" s="49">
        <v>-1935</v>
      </c>
      <c r="S80" s="49"/>
      <c r="T80" s="49">
        <f t="shared" si="1"/>
        <v>1770864654</v>
      </c>
      <c r="U80" s="20"/>
      <c r="V80" s="22">
        <v>0.01</v>
      </c>
    </row>
    <row r="81" spans="1:22" ht="21.75" customHeight="1" x14ac:dyDescent="0.45">
      <c r="A81" s="87" t="s">
        <v>60</v>
      </c>
      <c r="B81" s="87"/>
      <c r="C81" s="20"/>
      <c r="D81" s="49">
        <v>52259553719</v>
      </c>
      <c r="E81" s="49"/>
      <c r="F81" s="49">
        <v>84809316900</v>
      </c>
      <c r="G81" s="49"/>
      <c r="H81" s="49">
        <v>0</v>
      </c>
      <c r="I81" s="49"/>
      <c r="J81" s="49">
        <v>137068870619</v>
      </c>
      <c r="K81" s="20"/>
      <c r="L81" s="22">
        <v>0.57999999999999996</v>
      </c>
      <c r="M81" s="20"/>
      <c r="N81" s="49">
        <v>60635400000</v>
      </c>
      <c r="O81" s="49"/>
      <c r="P81" s="49">
        <v>86051556840</v>
      </c>
      <c r="Q81" s="49"/>
      <c r="R81" s="49">
        <v>0</v>
      </c>
      <c r="S81" s="49"/>
      <c r="T81" s="49">
        <f t="shared" si="1"/>
        <v>146686956840</v>
      </c>
      <c r="U81" s="20"/>
      <c r="V81" s="22">
        <v>0.59</v>
      </c>
    </row>
    <row r="82" spans="1:22" ht="21.75" customHeight="1" x14ac:dyDescent="0.45">
      <c r="A82" s="87" t="s">
        <v>84</v>
      </c>
      <c r="B82" s="87"/>
      <c r="C82" s="20"/>
      <c r="D82" s="49">
        <v>41178169014</v>
      </c>
      <c r="E82" s="49"/>
      <c r="F82" s="49">
        <v>107299116450</v>
      </c>
      <c r="G82" s="49"/>
      <c r="H82" s="49">
        <v>0</v>
      </c>
      <c r="I82" s="49"/>
      <c r="J82" s="49">
        <v>148477285464</v>
      </c>
      <c r="K82" s="20"/>
      <c r="L82" s="22">
        <v>0.63</v>
      </c>
      <c r="M82" s="20"/>
      <c r="N82" s="49">
        <v>48060000000</v>
      </c>
      <c r="O82" s="49"/>
      <c r="P82" s="49">
        <v>129553748010</v>
      </c>
      <c r="Q82" s="49"/>
      <c r="R82" s="49">
        <v>0</v>
      </c>
      <c r="S82" s="49"/>
      <c r="T82" s="49">
        <f t="shared" si="1"/>
        <v>177613748010</v>
      </c>
      <c r="U82" s="20"/>
      <c r="V82" s="22">
        <v>0.73</v>
      </c>
    </row>
    <row r="83" spans="1:22" ht="21.75" customHeight="1" x14ac:dyDescent="0.45">
      <c r="A83" s="87" t="s">
        <v>48</v>
      </c>
      <c r="B83" s="87"/>
      <c r="C83" s="20"/>
      <c r="D83" s="49">
        <v>0</v>
      </c>
      <c r="E83" s="49"/>
      <c r="F83" s="49">
        <v>754097328329</v>
      </c>
      <c r="G83" s="49"/>
      <c r="H83" s="49">
        <v>0</v>
      </c>
      <c r="I83" s="49"/>
      <c r="J83" s="49">
        <v>754097328329</v>
      </c>
      <c r="K83" s="20"/>
      <c r="L83" s="22">
        <v>3.18</v>
      </c>
      <c r="M83" s="20"/>
      <c r="N83" s="49">
        <v>93280250000</v>
      </c>
      <c r="O83" s="49"/>
      <c r="P83" s="49">
        <v>392511119806</v>
      </c>
      <c r="Q83" s="49"/>
      <c r="R83" s="49">
        <v>0</v>
      </c>
      <c r="S83" s="49"/>
      <c r="T83" s="49">
        <f t="shared" si="1"/>
        <v>485791369806</v>
      </c>
      <c r="U83" s="20"/>
      <c r="V83" s="22">
        <v>2.02</v>
      </c>
    </row>
    <row r="84" spans="1:22" ht="21.75" customHeight="1" x14ac:dyDescent="0.45">
      <c r="A84" s="87" t="s">
        <v>110</v>
      </c>
      <c r="B84" s="87"/>
      <c r="C84" s="20"/>
      <c r="D84" s="49">
        <v>83354914656</v>
      </c>
      <c r="E84" s="49"/>
      <c r="F84" s="49">
        <v>46205207099</v>
      </c>
      <c r="G84" s="49"/>
      <c r="H84" s="49">
        <v>0</v>
      </c>
      <c r="I84" s="49"/>
      <c r="J84" s="49">
        <v>129560121755</v>
      </c>
      <c r="K84" s="20"/>
      <c r="L84" s="22">
        <v>0.55000000000000004</v>
      </c>
      <c r="M84" s="20"/>
      <c r="N84" s="49">
        <v>97000000000</v>
      </c>
      <c r="O84" s="49"/>
      <c r="P84" s="49">
        <v>46205207099</v>
      </c>
      <c r="Q84" s="49"/>
      <c r="R84" s="49">
        <v>0</v>
      </c>
      <c r="S84" s="49"/>
      <c r="T84" s="49">
        <f t="shared" si="1"/>
        <v>143205207099</v>
      </c>
      <c r="U84" s="20"/>
      <c r="V84" s="22">
        <v>0.55000000000000004</v>
      </c>
    </row>
    <row r="85" spans="1:22" ht="21.75" customHeight="1" x14ac:dyDescent="0.45">
      <c r="A85" s="87" t="s">
        <v>80</v>
      </c>
      <c r="B85" s="87"/>
      <c r="C85" s="20"/>
      <c r="D85" s="49">
        <v>128098233216</v>
      </c>
      <c r="E85" s="49"/>
      <c r="F85" s="49">
        <v>240707161110</v>
      </c>
      <c r="G85" s="49"/>
      <c r="H85" s="49">
        <v>0</v>
      </c>
      <c r="I85" s="49"/>
      <c r="J85" s="49">
        <v>368805394326</v>
      </c>
      <c r="K85" s="20"/>
      <c r="L85" s="22">
        <v>1.55</v>
      </c>
      <c r="M85" s="20"/>
      <c r="N85" s="49">
        <v>148980000000</v>
      </c>
      <c r="O85" s="49"/>
      <c r="P85" s="49">
        <v>240171335310</v>
      </c>
      <c r="Q85" s="49"/>
      <c r="R85" s="49">
        <v>0</v>
      </c>
      <c r="S85" s="49"/>
      <c r="T85" s="49">
        <f t="shared" si="1"/>
        <v>389151335310</v>
      </c>
      <c r="U85" s="20"/>
      <c r="V85" s="22">
        <v>1.57</v>
      </c>
    </row>
    <row r="86" spans="1:22" ht="21.75" customHeight="1" x14ac:dyDescent="0.45">
      <c r="A86" s="87" t="s">
        <v>62</v>
      </c>
      <c r="B86" s="87"/>
      <c r="C86" s="20"/>
      <c r="D86" s="49">
        <v>19376481257</v>
      </c>
      <c r="E86" s="49"/>
      <c r="F86" s="49">
        <v>127091977389</v>
      </c>
      <c r="G86" s="49"/>
      <c r="H86" s="49">
        <v>0</v>
      </c>
      <c r="I86" s="49"/>
      <c r="J86" s="49">
        <v>146468458646</v>
      </c>
      <c r="K86" s="20"/>
      <c r="L86" s="22">
        <v>0.62</v>
      </c>
      <c r="M86" s="20"/>
      <c r="N86" s="49">
        <v>22256410320</v>
      </c>
      <c r="O86" s="49"/>
      <c r="P86" s="49">
        <v>120071286218</v>
      </c>
      <c r="Q86" s="49"/>
      <c r="R86" s="49">
        <v>0</v>
      </c>
      <c r="S86" s="49"/>
      <c r="T86" s="49">
        <f t="shared" si="1"/>
        <v>142327696538</v>
      </c>
      <c r="U86" s="20"/>
      <c r="V86" s="22">
        <v>0.59</v>
      </c>
    </row>
    <row r="87" spans="1:22" ht="21.75" customHeight="1" x14ac:dyDescent="0.45">
      <c r="A87" s="87" t="s">
        <v>41</v>
      </c>
      <c r="B87" s="87"/>
      <c r="C87" s="20"/>
      <c r="D87" s="49">
        <v>0</v>
      </c>
      <c r="E87" s="49"/>
      <c r="F87" s="49">
        <v>37049377260</v>
      </c>
      <c r="G87" s="49"/>
      <c r="H87" s="49">
        <v>0</v>
      </c>
      <c r="I87" s="49"/>
      <c r="J87" s="49">
        <v>37049377260</v>
      </c>
      <c r="K87" s="20"/>
      <c r="L87" s="22">
        <v>0.16</v>
      </c>
      <c r="M87" s="20"/>
      <c r="N87" s="49">
        <v>10080000000</v>
      </c>
      <c r="O87" s="49"/>
      <c r="P87" s="49">
        <v>12173273027</v>
      </c>
      <c r="Q87" s="49"/>
      <c r="R87" s="49">
        <v>0</v>
      </c>
      <c r="S87" s="49"/>
      <c r="T87" s="49">
        <f t="shared" si="1"/>
        <v>22253273027</v>
      </c>
      <c r="U87" s="20"/>
      <c r="V87" s="22">
        <v>0.09</v>
      </c>
    </row>
    <row r="88" spans="1:22" ht="21.75" customHeight="1" x14ac:dyDescent="0.45">
      <c r="A88" s="87" t="s">
        <v>105</v>
      </c>
      <c r="B88" s="87"/>
      <c r="C88" s="20"/>
      <c r="D88" s="49">
        <v>13949251708</v>
      </c>
      <c r="E88" s="49"/>
      <c r="F88" s="49">
        <v>18789030182</v>
      </c>
      <c r="G88" s="49"/>
      <c r="H88" s="49">
        <v>0</v>
      </c>
      <c r="I88" s="49"/>
      <c r="J88" s="49">
        <v>32738281890</v>
      </c>
      <c r="K88" s="20"/>
      <c r="L88" s="22">
        <v>0.14000000000000001</v>
      </c>
      <c r="M88" s="20"/>
      <c r="N88" s="49">
        <v>16213616540</v>
      </c>
      <c r="O88" s="49"/>
      <c r="P88" s="49">
        <v>18789030182</v>
      </c>
      <c r="Q88" s="49"/>
      <c r="R88" s="49">
        <v>0</v>
      </c>
      <c r="S88" s="49"/>
      <c r="T88" s="49">
        <f t="shared" si="1"/>
        <v>35002646722</v>
      </c>
      <c r="U88" s="20"/>
      <c r="V88" s="22">
        <v>0.14000000000000001</v>
      </c>
    </row>
    <row r="89" spans="1:22" ht="21.75" customHeight="1" x14ac:dyDescent="0.45">
      <c r="A89" s="87" t="s">
        <v>19</v>
      </c>
      <c r="B89" s="87"/>
      <c r="C89" s="20"/>
      <c r="D89" s="49">
        <v>43195266272</v>
      </c>
      <c r="E89" s="49"/>
      <c r="F89" s="49">
        <v>163724550000</v>
      </c>
      <c r="G89" s="49"/>
      <c r="H89" s="49">
        <v>0</v>
      </c>
      <c r="I89" s="49"/>
      <c r="J89" s="49">
        <v>206919816272</v>
      </c>
      <c r="K89" s="20"/>
      <c r="L89" s="22">
        <v>0.87</v>
      </c>
      <c r="M89" s="20"/>
      <c r="N89" s="49">
        <v>50000000000</v>
      </c>
      <c r="O89" s="49"/>
      <c r="P89" s="49">
        <v>159850462000</v>
      </c>
      <c r="Q89" s="49"/>
      <c r="R89" s="49">
        <v>0</v>
      </c>
      <c r="S89" s="49"/>
      <c r="T89" s="49">
        <f t="shared" si="1"/>
        <v>209850462000</v>
      </c>
      <c r="U89" s="20"/>
      <c r="V89" s="22">
        <v>0.87</v>
      </c>
    </row>
    <row r="90" spans="1:22" ht="21.75" customHeight="1" x14ac:dyDescent="0.45">
      <c r="A90" s="87" t="s">
        <v>25</v>
      </c>
      <c r="B90" s="87"/>
      <c r="C90" s="20"/>
      <c r="D90" s="49">
        <v>0</v>
      </c>
      <c r="E90" s="49"/>
      <c r="F90" s="49">
        <v>29023897499</v>
      </c>
      <c r="G90" s="49"/>
      <c r="H90" s="49">
        <v>0</v>
      </c>
      <c r="I90" s="49"/>
      <c r="J90" s="49">
        <v>29023897499</v>
      </c>
      <c r="K90" s="20"/>
      <c r="L90" s="22">
        <v>0.12</v>
      </c>
      <c r="M90" s="20"/>
      <c r="N90" s="49">
        <v>17000000000</v>
      </c>
      <c r="O90" s="49"/>
      <c r="P90" s="49">
        <v>-28161853600</v>
      </c>
      <c r="Q90" s="49"/>
      <c r="R90" s="49">
        <v>0</v>
      </c>
      <c r="S90" s="49"/>
      <c r="T90" s="49">
        <f t="shared" si="1"/>
        <v>-11161853600</v>
      </c>
      <c r="U90" s="20"/>
      <c r="V90" s="22">
        <v>-0.05</v>
      </c>
    </row>
    <row r="91" spans="1:22" ht="21.75" customHeight="1" x14ac:dyDescent="0.45">
      <c r="A91" s="87" t="s">
        <v>82</v>
      </c>
      <c r="B91" s="87"/>
      <c r="C91" s="20"/>
      <c r="D91" s="49">
        <v>0</v>
      </c>
      <c r="E91" s="49"/>
      <c r="F91" s="49">
        <v>29102991896</v>
      </c>
      <c r="G91" s="49"/>
      <c r="H91" s="49">
        <v>0</v>
      </c>
      <c r="I91" s="49"/>
      <c r="J91" s="49">
        <v>29102991896</v>
      </c>
      <c r="K91" s="20"/>
      <c r="L91" s="22">
        <v>0.12</v>
      </c>
      <c r="M91" s="20"/>
      <c r="N91" s="49">
        <v>20930000000</v>
      </c>
      <c r="O91" s="49"/>
      <c r="P91" s="49">
        <v>6804513541</v>
      </c>
      <c r="Q91" s="49"/>
      <c r="R91" s="49">
        <v>0</v>
      </c>
      <c r="S91" s="49"/>
      <c r="T91" s="49">
        <f t="shared" si="1"/>
        <v>27734513541</v>
      </c>
      <c r="U91" s="20"/>
      <c r="V91" s="22">
        <v>0.12</v>
      </c>
    </row>
    <row r="92" spans="1:22" ht="21.75" customHeight="1" x14ac:dyDescent="0.45">
      <c r="A92" s="87" t="s">
        <v>40</v>
      </c>
      <c r="B92" s="87"/>
      <c r="C92" s="20"/>
      <c r="D92" s="49">
        <v>0</v>
      </c>
      <c r="E92" s="49"/>
      <c r="F92" s="49">
        <v>101767211200</v>
      </c>
      <c r="G92" s="49"/>
      <c r="H92" s="49">
        <v>0</v>
      </c>
      <c r="I92" s="49"/>
      <c r="J92" s="49">
        <v>101767211200</v>
      </c>
      <c r="K92" s="20"/>
      <c r="L92" s="22">
        <v>0.43</v>
      </c>
      <c r="M92" s="20"/>
      <c r="N92" s="49">
        <v>30000000000</v>
      </c>
      <c r="O92" s="49"/>
      <c r="P92" s="49">
        <v>75876500750</v>
      </c>
      <c r="Q92" s="49"/>
      <c r="R92" s="49">
        <v>0</v>
      </c>
      <c r="S92" s="49"/>
      <c r="T92" s="49">
        <f t="shared" si="1"/>
        <v>105876500750</v>
      </c>
      <c r="U92" s="20"/>
      <c r="V92" s="22">
        <v>0.45</v>
      </c>
    </row>
    <row r="93" spans="1:22" ht="21.75" customHeight="1" x14ac:dyDescent="0.45">
      <c r="A93" s="87" t="s">
        <v>87</v>
      </c>
      <c r="B93" s="87"/>
      <c r="C93" s="20"/>
      <c r="D93" s="49">
        <v>0</v>
      </c>
      <c r="E93" s="49"/>
      <c r="F93" s="49">
        <v>2454082164</v>
      </c>
      <c r="G93" s="49"/>
      <c r="H93" s="49">
        <v>0</v>
      </c>
      <c r="I93" s="49"/>
      <c r="J93" s="49">
        <v>2454082164</v>
      </c>
      <c r="K93" s="20"/>
      <c r="L93" s="22">
        <v>0.01</v>
      </c>
      <c r="M93" s="20"/>
      <c r="N93" s="49">
        <v>360000000</v>
      </c>
      <c r="O93" s="49"/>
      <c r="P93" s="49">
        <v>1446729660</v>
      </c>
      <c r="Q93" s="49"/>
      <c r="R93" s="49">
        <v>0</v>
      </c>
      <c r="S93" s="49"/>
      <c r="T93" s="49">
        <f t="shared" si="1"/>
        <v>1806729660</v>
      </c>
      <c r="U93" s="20"/>
      <c r="V93" s="22">
        <v>0.01</v>
      </c>
    </row>
    <row r="94" spans="1:22" ht="21.75" customHeight="1" x14ac:dyDescent="0.45">
      <c r="A94" s="87" t="s">
        <v>100</v>
      </c>
      <c r="B94" s="87"/>
      <c r="C94" s="20"/>
      <c r="D94" s="49">
        <v>0</v>
      </c>
      <c r="E94" s="49"/>
      <c r="F94" s="49">
        <v>193354057</v>
      </c>
      <c r="G94" s="49"/>
      <c r="H94" s="49">
        <v>0</v>
      </c>
      <c r="I94" s="49"/>
      <c r="J94" s="49">
        <v>193354057</v>
      </c>
      <c r="K94" s="20"/>
      <c r="L94" s="22">
        <v>0</v>
      </c>
      <c r="M94" s="20"/>
      <c r="N94" s="49">
        <v>0</v>
      </c>
      <c r="O94" s="49"/>
      <c r="P94" s="49">
        <v>193354057</v>
      </c>
      <c r="Q94" s="49"/>
      <c r="R94" s="49">
        <v>0</v>
      </c>
      <c r="S94" s="49"/>
      <c r="T94" s="49">
        <f t="shared" si="1"/>
        <v>193354057</v>
      </c>
      <c r="U94" s="20"/>
      <c r="V94" s="22">
        <v>0</v>
      </c>
    </row>
    <row r="95" spans="1:22" ht="21.75" customHeight="1" x14ac:dyDescent="0.45">
      <c r="A95" s="87" t="s">
        <v>30</v>
      </c>
      <c r="B95" s="87"/>
      <c r="C95" s="20"/>
      <c r="D95" s="49">
        <v>0</v>
      </c>
      <c r="E95" s="49"/>
      <c r="F95" s="49">
        <v>246995848400</v>
      </c>
      <c r="G95" s="49"/>
      <c r="H95" s="49">
        <v>0</v>
      </c>
      <c r="I95" s="49"/>
      <c r="J95" s="49">
        <v>246995848400</v>
      </c>
      <c r="K95" s="20"/>
      <c r="L95" s="22">
        <v>1.04</v>
      </c>
      <c r="M95" s="20"/>
      <c r="N95" s="49">
        <v>0</v>
      </c>
      <c r="O95" s="49"/>
      <c r="P95" s="49">
        <v>144290942050</v>
      </c>
      <c r="Q95" s="49"/>
      <c r="R95" s="49">
        <v>0</v>
      </c>
      <c r="S95" s="49"/>
      <c r="T95" s="49">
        <f t="shared" si="1"/>
        <v>144290942050</v>
      </c>
      <c r="U95" s="20"/>
      <c r="V95" s="22">
        <v>0.61</v>
      </c>
    </row>
    <row r="96" spans="1:22" ht="21.75" customHeight="1" x14ac:dyDescent="0.45">
      <c r="A96" s="87" t="s">
        <v>26</v>
      </c>
      <c r="B96" s="87"/>
      <c r="C96" s="20"/>
      <c r="D96" s="49">
        <v>0</v>
      </c>
      <c r="E96" s="49"/>
      <c r="F96" s="49">
        <v>236714275438</v>
      </c>
      <c r="G96" s="49"/>
      <c r="H96" s="49">
        <v>0</v>
      </c>
      <c r="I96" s="49"/>
      <c r="J96" s="49">
        <v>236714275438</v>
      </c>
      <c r="K96" s="20"/>
      <c r="L96" s="22">
        <v>1</v>
      </c>
      <c r="M96" s="20"/>
      <c r="N96" s="49">
        <v>0</v>
      </c>
      <c r="O96" s="49"/>
      <c r="P96" s="49">
        <v>174731940673</v>
      </c>
      <c r="Q96" s="49"/>
      <c r="R96" s="49">
        <v>0</v>
      </c>
      <c r="S96" s="49"/>
      <c r="T96" s="49">
        <f t="shared" si="1"/>
        <v>174731940673</v>
      </c>
      <c r="U96" s="20"/>
      <c r="V96" s="22">
        <v>0.74</v>
      </c>
    </row>
    <row r="97" spans="1:22" ht="21.75" customHeight="1" x14ac:dyDescent="0.45">
      <c r="A97" s="87" t="s">
        <v>96</v>
      </c>
      <c r="B97" s="87"/>
      <c r="C97" s="20"/>
      <c r="D97" s="49">
        <v>0</v>
      </c>
      <c r="E97" s="49"/>
      <c r="F97" s="49">
        <v>-3654690533</v>
      </c>
      <c r="G97" s="49"/>
      <c r="H97" s="49">
        <v>0</v>
      </c>
      <c r="I97" s="49"/>
      <c r="J97" s="49">
        <v>-3654690533</v>
      </c>
      <c r="K97" s="20"/>
      <c r="L97" s="22">
        <v>-0.02</v>
      </c>
      <c r="M97" s="20"/>
      <c r="N97" s="49">
        <v>0</v>
      </c>
      <c r="O97" s="49"/>
      <c r="P97" s="49">
        <v>-3654690533</v>
      </c>
      <c r="Q97" s="49"/>
      <c r="R97" s="49">
        <v>0</v>
      </c>
      <c r="S97" s="49"/>
      <c r="T97" s="49">
        <f t="shared" si="1"/>
        <v>-3654690533</v>
      </c>
      <c r="U97" s="20"/>
      <c r="V97" s="22">
        <v>-0.02</v>
      </c>
    </row>
    <row r="98" spans="1:22" ht="21.75" customHeight="1" x14ac:dyDescent="0.45">
      <c r="A98" s="87" t="s">
        <v>113</v>
      </c>
      <c r="B98" s="87"/>
      <c r="C98" s="20"/>
      <c r="D98" s="49">
        <v>0</v>
      </c>
      <c r="E98" s="49"/>
      <c r="F98" s="49">
        <v>-297554100</v>
      </c>
      <c r="G98" s="49"/>
      <c r="H98" s="49">
        <v>0</v>
      </c>
      <c r="I98" s="49"/>
      <c r="J98" s="49">
        <v>-297554100</v>
      </c>
      <c r="K98" s="20"/>
      <c r="L98" s="22">
        <v>0</v>
      </c>
      <c r="M98" s="20"/>
      <c r="N98" s="49">
        <v>0</v>
      </c>
      <c r="O98" s="49"/>
      <c r="P98" s="49">
        <v>-297554100</v>
      </c>
      <c r="Q98" s="49"/>
      <c r="R98" s="49">
        <v>0</v>
      </c>
      <c r="S98" s="49"/>
      <c r="T98" s="49">
        <f t="shared" si="1"/>
        <v>-297554100</v>
      </c>
      <c r="U98" s="20"/>
      <c r="V98" s="22">
        <v>0</v>
      </c>
    </row>
    <row r="99" spans="1:22" ht="21.75" customHeight="1" x14ac:dyDescent="0.45">
      <c r="A99" s="87" t="s">
        <v>69</v>
      </c>
      <c r="B99" s="87"/>
      <c r="C99" s="20"/>
      <c r="D99" s="49">
        <v>0</v>
      </c>
      <c r="E99" s="49"/>
      <c r="F99" s="49">
        <v>0</v>
      </c>
      <c r="G99" s="49"/>
      <c r="H99" s="49">
        <v>0</v>
      </c>
      <c r="I99" s="49"/>
      <c r="J99" s="49">
        <v>0</v>
      </c>
      <c r="K99" s="20"/>
      <c r="L99" s="22">
        <v>0</v>
      </c>
      <c r="M99" s="20"/>
      <c r="N99" s="49">
        <v>0</v>
      </c>
      <c r="O99" s="49"/>
      <c r="P99" s="49">
        <v>-1027189179570</v>
      </c>
      <c r="Q99" s="49"/>
      <c r="R99" s="49">
        <v>0</v>
      </c>
      <c r="S99" s="49"/>
      <c r="T99" s="49">
        <f t="shared" si="1"/>
        <v>-1027189179570</v>
      </c>
      <c r="U99" s="20"/>
      <c r="V99" s="22">
        <v>-4.38</v>
      </c>
    </row>
    <row r="100" spans="1:22" ht="21.75" customHeight="1" x14ac:dyDescent="0.45">
      <c r="A100" s="87" t="s">
        <v>115</v>
      </c>
      <c r="B100" s="87"/>
      <c r="C100" s="20"/>
      <c r="D100" s="49">
        <v>0</v>
      </c>
      <c r="E100" s="49"/>
      <c r="F100" s="49">
        <v>262343643840</v>
      </c>
      <c r="G100" s="49"/>
      <c r="H100" s="49">
        <v>0</v>
      </c>
      <c r="I100" s="49"/>
      <c r="J100" s="49">
        <v>262343643840</v>
      </c>
      <c r="K100" s="20"/>
      <c r="L100" s="22">
        <v>1.1100000000000001</v>
      </c>
      <c r="M100" s="20"/>
      <c r="N100" s="49">
        <v>0</v>
      </c>
      <c r="O100" s="49"/>
      <c r="P100" s="49">
        <v>262343643840</v>
      </c>
      <c r="Q100" s="49"/>
      <c r="R100" s="49">
        <v>0</v>
      </c>
      <c r="S100" s="49"/>
      <c r="T100" s="49">
        <f t="shared" si="1"/>
        <v>262343643840</v>
      </c>
      <c r="U100" s="20"/>
      <c r="V100" s="22">
        <v>1.1200000000000001</v>
      </c>
    </row>
    <row r="101" spans="1:22" ht="21.75" customHeight="1" x14ac:dyDescent="0.45">
      <c r="A101" s="87" t="s">
        <v>42</v>
      </c>
      <c r="B101" s="87"/>
      <c r="C101" s="20"/>
      <c r="D101" s="49">
        <v>0</v>
      </c>
      <c r="E101" s="49"/>
      <c r="F101" s="49">
        <v>63763270199</v>
      </c>
      <c r="G101" s="49"/>
      <c r="H101" s="49">
        <v>0</v>
      </c>
      <c r="I101" s="49"/>
      <c r="J101" s="49">
        <v>63763270199</v>
      </c>
      <c r="K101" s="20"/>
      <c r="L101" s="22">
        <v>0.27</v>
      </c>
      <c r="M101" s="20"/>
      <c r="N101" s="49">
        <v>0</v>
      </c>
      <c r="O101" s="49"/>
      <c r="P101" s="49">
        <v>-32387692800</v>
      </c>
      <c r="Q101" s="49"/>
      <c r="R101" s="49">
        <v>0</v>
      </c>
      <c r="S101" s="49"/>
      <c r="T101" s="49">
        <f t="shared" si="1"/>
        <v>-32387692800</v>
      </c>
      <c r="U101" s="20"/>
      <c r="V101" s="22">
        <v>-0.14000000000000001</v>
      </c>
    </row>
    <row r="102" spans="1:22" ht="21.75" customHeight="1" x14ac:dyDescent="0.45">
      <c r="A102" s="87" t="s">
        <v>98</v>
      </c>
      <c r="B102" s="87"/>
      <c r="C102" s="20"/>
      <c r="D102" s="49">
        <v>0</v>
      </c>
      <c r="E102" s="49"/>
      <c r="F102" s="49">
        <v>441953105406</v>
      </c>
      <c r="G102" s="49"/>
      <c r="H102" s="49">
        <v>0</v>
      </c>
      <c r="I102" s="49"/>
      <c r="J102" s="49">
        <v>441953105406</v>
      </c>
      <c r="K102" s="20"/>
      <c r="L102" s="22">
        <v>1.86</v>
      </c>
      <c r="M102" s="20"/>
      <c r="N102" s="49">
        <v>0</v>
      </c>
      <c r="O102" s="49"/>
      <c r="P102" s="49">
        <v>441953105406</v>
      </c>
      <c r="Q102" s="49"/>
      <c r="R102" s="49">
        <v>0</v>
      </c>
      <c r="S102" s="49"/>
      <c r="T102" s="49">
        <f t="shared" si="1"/>
        <v>441953105406</v>
      </c>
      <c r="U102" s="20"/>
      <c r="V102" s="22">
        <v>1.88</v>
      </c>
    </row>
    <row r="103" spans="1:22" ht="21.75" customHeight="1" x14ac:dyDescent="0.45">
      <c r="A103" s="87" t="s">
        <v>56</v>
      </c>
      <c r="B103" s="87"/>
      <c r="C103" s="20"/>
      <c r="D103" s="49">
        <v>0</v>
      </c>
      <c r="E103" s="49"/>
      <c r="F103" s="49">
        <v>527193051000</v>
      </c>
      <c r="G103" s="49"/>
      <c r="H103" s="49">
        <v>0</v>
      </c>
      <c r="I103" s="49"/>
      <c r="J103" s="49">
        <v>527193051000</v>
      </c>
      <c r="K103" s="20"/>
      <c r="L103" s="22">
        <v>2.2200000000000002</v>
      </c>
      <c r="M103" s="20"/>
      <c r="N103" s="49">
        <v>0</v>
      </c>
      <c r="O103" s="49"/>
      <c r="P103" s="49">
        <v>209567423999</v>
      </c>
      <c r="Q103" s="49"/>
      <c r="R103" s="49">
        <v>0</v>
      </c>
      <c r="S103" s="49"/>
      <c r="T103" s="49">
        <f t="shared" si="1"/>
        <v>209567423999</v>
      </c>
      <c r="U103" s="20"/>
      <c r="V103" s="22">
        <v>0.89</v>
      </c>
    </row>
    <row r="104" spans="1:22" ht="21.75" customHeight="1" x14ac:dyDescent="0.45">
      <c r="A104" s="87" t="s">
        <v>117</v>
      </c>
      <c r="B104" s="87"/>
      <c r="C104" s="20"/>
      <c r="D104" s="49">
        <v>0</v>
      </c>
      <c r="E104" s="49"/>
      <c r="F104" s="49">
        <v>602209368703</v>
      </c>
      <c r="G104" s="49"/>
      <c r="H104" s="49">
        <v>0</v>
      </c>
      <c r="I104" s="49"/>
      <c r="J104" s="49">
        <v>602209368703</v>
      </c>
      <c r="K104" s="20"/>
      <c r="L104" s="22">
        <v>2.54</v>
      </c>
      <c r="M104" s="20"/>
      <c r="N104" s="49">
        <v>0</v>
      </c>
      <c r="O104" s="49"/>
      <c r="P104" s="49">
        <v>602209368703</v>
      </c>
      <c r="Q104" s="49"/>
      <c r="R104" s="49">
        <v>0</v>
      </c>
      <c r="S104" s="49"/>
      <c r="T104" s="49">
        <f t="shared" si="1"/>
        <v>602209368703</v>
      </c>
      <c r="U104" s="20"/>
      <c r="V104" s="22">
        <v>2.57</v>
      </c>
    </row>
    <row r="105" spans="1:22" ht="21.75" customHeight="1" x14ac:dyDescent="0.45">
      <c r="A105" s="87" t="s">
        <v>104</v>
      </c>
      <c r="B105" s="87"/>
      <c r="C105" s="20"/>
      <c r="D105" s="49">
        <v>0</v>
      </c>
      <c r="E105" s="49"/>
      <c r="F105" s="49">
        <v>76128334981</v>
      </c>
      <c r="G105" s="49"/>
      <c r="H105" s="49">
        <v>0</v>
      </c>
      <c r="I105" s="49"/>
      <c r="J105" s="49">
        <v>76128334981</v>
      </c>
      <c r="K105" s="20"/>
      <c r="L105" s="22">
        <v>0.32</v>
      </c>
      <c r="M105" s="20"/>
      <c r="N105" s="49">
        <v>0</v>
      </c>
      <c r="O105" s="49"/>
      <c r="P105" s="49">
        <v>76128334981</v>
      </c>
      <c r="Q105" s="49"/>
      <c r="R105" s="49">
        <v>0</v>
      </c>
      <c r="S105" s="49"/>
      <c r="T105" s="49">
        <f t="shared" si="1"/>
        <v>76128334981</v>
      </c>
      <c r="U105" s="20"/>
      <c r="V105" s="22">
        <v>0.32</v>
      </c>
    </row>
    <row r="106" spans="1:22" ht="21.75" customHeight="1" x14ac:dyDescent="0.45">
      <c r="A106" s="87" t="s">
        <v>24</v>
      </c>
      <c r="B106" s="87"/>
      <c r="C106" s="20"/>
      <c r="D106" s="49">
        <v>0</v>
      </c>
      <c r="E106" s="49"/>
      <c r="F106" s="49">
        <v>110995072068</v>
      </c>
      <c r="G106" s="49"/>
      <c r="H106" s="49">
        <v>0</v>
      </c>
      <c r="I106" s="49"/>
      <c r="J106" s="49">
        <v>110995072068</v>
      </c>
      <c r="K106" s="20"/>
      <c r="L106" s="22">
        <v>0.47</v>
      </c>
      <c r="M106" s="20"/>
      <c r="N106" s="49">
        <v>0</v>
      </c>
      <c r="O106" s="49"/>
      <c r="P106" s="49">
        <v>-33022995731</v>
      </c>
      <c r="Q106" s="49"/>
      <c r="R106" s="49">
        <v>0</v>
      </c>
      <c r="S106" s="49"/>
      <c r="T106" s="49">
        <f t="shared" si="1"/>
        <v>-33022995731</v>
      </c>
      <c r="U106" s="20"/>
      <c r="V106" s="22">
        <v>-0.14000000000000001</v>
      </c>
    </row>
    <row r="107" spans="1:22" ht="21.75" customHeight="1" x14ac:dyDescent="0.45">
      <c r="A107" s="87" t="s">
        <v>86</v>
      </c>
      <c r="B107" s="87"/>
      <c r="C107" s="20"/>
      <c r="D107" s="49">
        <v>0</v>
      </c>
      <c r="E107" s="49"/>
      <c r="F107" s="49">
        <v>225927971760</v>
      </c>
      <c r="G107" s="49"/>
      <c r="H107" s="49">
        <v>0</v>
      </c>
      <c r="I107" s="49"/>
      <c r="J107" s="49">
        <v>225927971760</v>
      </c>
      <c r="K107" s="20"/>
      <c r="L107" s="22">
        <v>0.95</v>
      </c>
      <c r="M107" s="20"/>
      <c r="N107" s="49">
        <v>0</v>
      </c>
      <c r="O107" s="49"/>
      <c r="P107" s="49">
        <v>122114699819</v>
      </c>
      <c r="Q107" s="49"/>
      <c r="R107" s="49">
        <v>0</v>
      </c>
      <c r="S107" s="49"/>
      <c r="T107" s="49">
        <f t="shared" si="1"/>
        <v>122114699819</v>
      </c>
      <c r="U107" s="20"/>
      <c r="V107" s="22">
        <v>0.52</v>
      </c>
    </row>
    <row r="108" spans="1:22" ht="21.75" customHeight="1" x14ac:dyDescent="0.45">
      <c r="A108" s="87" t="s">
        <v>22</v>
      </c>
      <c r="B108" s="87"/>
      <c r="C108" s="20"/>
      <c r="D108" s="49">
        <v>0</v>
      </c>
      <c r="E108" s="49"/>
      <c r="F108" s="49">
        <v>1440555189302</v>
      </c>
      <c r="G108" s="49"/>
      <c r="H108" s="49">
        <v>0</v>
      </c>
      <c r="I108" s="49"/>
      <c r="J108" s="49">
        <v>1440555189302</v>
      </c>
      <c r="K108" s="20"/>
      <c r="L108" s="22">
        <v>6.07</v>
      </c>
      <c r="M108" s="20"/>
      <c r="N108" s="49">
        <v>0</v>
      </c>
      <c r="O108" s="49"/>
      <c r="P108" s="49">
        <v>1490207381109</v>
      </c>
      <c r="Q108" s="49"/>
      <c r="R108" s="49">
        <v>0</v>
      </c>
      <c r="S108" s="49"/>
      <c r="T108" s="49">
        <f t="shared" si="1"/>
        <v>1490207381109</v>
      </c>
      <c r="U108" s="20"/>
      <c r="V108" s="22">
        <v>6.35</v>
      </c>
    </row>
    <row r="109" spans="1:22" ht="21.75" customHeight="1" x14ac:dyDescent="0.45">
      <c r="A109" s="87" t="s">
        <v>108</v>
      </c>
      <c r="B109" s="87"/>
      <c r="C109" s="20"/>
      <c r="D109" s="49">
        <v>0</v>
      </c>
      <c r="E109" s="49"/>
      <c r="F109" s="49">
        <v>13042963300</v>
      </c>
      <c r="G109" s="49"/>
      <c r="H109" s="49">
        <v>0</v>
      </c>
      <c r="I109" s="49"/>
      <c r="J109" s="49">
        <v>13042963300</v>
      </c>
      <c r="K109" s="20"/>
      <c r="L109" s="22">
        <v>0.05</v>
      </c>
      <c r="M109" s="20"/>
      <c r="N109" s="49">
        <v>0</v>
      </c>
      <c r="O109" s="49"/>
      <c r="P109" s="49">
        <v>13042963300</v>
      </c>
      <c r="Q109" s="49"/>
      <c r="R109" s="49">
        <v>0</v>
      </c>
      <c r="S109" s="49"/>
      <c r="T109" s="49">
        <f t="shared" si="1"/>
        <v>13042963300</v>
      </c>
      <c r="U109" s="20"/>
      <c r="V109" s="22">
        <v>0.06</v>
      </c>
    </row>
    <row r="110" spans="1:22" ht="21.75" customHeight="1" x14ac:dyDescent="0.45">
      <c r="A110" s="87" t="s">
        <v>92</v>
      </c>
      <c r="B110" s="87"/>
      <c r="C110" s="20"/>
      <c r="D110" s="49">
        <v>0</v>
      </c>
      <c r="E110" s="49"/>
      <c r="F110" s="49">
        <v>-6172247587</v>
      </c>
      <c r="G110" s="49"/>
      <c r="H110" s="49">
        <v>0</v>
      </c>
      <c r="I110" s="49"/>
      <c r="J110" s="49">
        <v>-6172247587</v>
      </c>
      <c r="K110" s="20"/>
      <c r="L110" s="22">
        <v>-0.03</v>
      </c>
      <c r="M110" s="20"/>
      <c r="N110" s="49">
        <v>0</v>
      </c>
      <c r="O110" s="49"/>
      <c r="P110" s="49">
        <v>-6172247587</v>
      </c>
      <c r="Q110" s="49"/>
      <c r="R110" s="49">
        <v>0</v>
      </c>
      <c r="S110" s="49"/>
      <c r="T110" s="49">
        <f t="shared" si="1"/>
        <v>-6172247587</v>
      </c>
      <c r="U110" s="20"/>
      <c r="V110" s="22">
        <v>-0.03</v>
      </c>
    </row>
    <row r="111" spans="1:22" ht="21.75" customHeight="1" x14ac:dyDescent="0.45">
      <c r="A111" s="87" t="s">
        <v>54</v>
      </c>
      <c r="B111" s="87"/>
      <c r="C111" s="20"/>
      <c r="D111" s="49">
        <v>0</v>
      </c>
      <c r="E111" s="49"/>
      <c r="F111" s="49">
        <v>982227356754</v>
      </c>
      <c r="G111" s="49"/>
      <c r="H111" s="49">
        <v>0</v>
      </c>
      <c r="I111" s="49"/>
      <c r="J111" s="49">
        <v>982227356754</v>
      </c>
      <c r="K111" s="20"/>
      <c r="L111" s="22">
        <v>4.1399999999999997</v>
      </c>
      <c r="M111" s="20"/>
      <c r="N111" s="49">
        <v>0</v>
      </c>
      <c r="O111" s="49"/>
      <c r="P111" s="49">
        <v>812646992362</v>
      </c>
      <c r="Q111" s="49"/>
      <c r="R111" s="49">
        <v>0</v>
      </c>
      <c r="S111" s="49"/>
      <c r="T111" s="49">
        <f t="shared" si="1"/>
        <v>812646992362</v>
      </c>
      <c r="U111" s="20"/>
      <c r="V111" s="22">
        <v>3.46</v>
      </c>
    </row>
    <row r="112" spans="1:22" ht="21.75" customHeight="1" x14ac:dyDescent="0.45">
      <c r="A112" s="87" t="s">
        <v>101</v>
      </c>
      <c r="B112" s="87"/>
      <c r="C112" s="20"/>
      <c r="D112" s="49">
        <v>0</v>
      </c>
      <c r="E112" s="49"/>
      <c r="F112" s="49">
        <v>15934072915</v>
      </c>
      <c r="G112" s="49"/>
      <c r="H112" s="49">
        <v>0</v>
      </c>
      <c r="I112" s="49"/>
      <c r="J112" s="49">
        <v>15934072915</v>
      </c>
      <c r="K112" s="20"/>
      <c r="L112" s="22">
        <v>7.0000000000000007E-2</v>
      </c>
      <c r="M112" s="20"/>
      <c r="N112" s="49">
        <v>0</v>
      </c>
      <c r="O112" s="49"/>
      <c r="P112" s="49">
        <v>15934072915</v>
      </c>
      <c r="Q112" s="49"/>
      <c r="R112" s="49">
        <v>0</v>
      </c>
      <c r="S112" s="49"/>
      <c r="T112" s="49">
        <f t="shared" si="1"/>
        <v>15934072915</v>
      </c>
      <c r="U112" s="20"/>
      <c r="V112" s="22">
        <v>7.0000000000000007E-2</v>
      </c>
    </row>
    <row r="113" spans="1:22" ht="21.75" customHeight="1" x14ac:dyDescent="0.45">
      <c r="A113" s="87" t="s">
        <v>109</v>
      </c>
      <c r="B113" s="87"/>
      <c r="C113" s="20"/>
      <c r="D113" s="49">
        <v>0</v>
      </c>
      <c r="E113" s="49"/>
      <c r="F113" s="49">
        <v>24126984470</v>
      </c>
      <c r="G113" s="49"/>
      <c r="H113" s="49">
        <v>0</v>
      </c>
      <c r="I113" s="49"/>
      <c r="J113" s="49">
        <v>24126984470</v>
      </c>
      <c r="K113" s="20"/>
      <c r="L113" s="22">
        <v>0.1</v>
      </c>
      <c r="M113" s="20"/>
      <c r="N113" s="49">
        <v>0</v>
      </c>
      <c r="O113" s="49"/>
      <c r="P113" s="49">
        <v>24126984470</v>
      </c>
      <c r="Q113" s="49"/>
      <c r="R113" s="49">
        <v>0</v>
      </c>
      <c r="S113" s="49"/>
      <c r="T113" s="49">
        <f t="shared" si="1"/>
        <v>24126984470</v>
      </c>
      <c r="U113" s="20"/>
      <c r="V113" s="22">
        <v>0.1</v>
      </c>
    </row>
    <row r="114" spans="1:22" ht="21.75" customHeight="1" x14ac:dyDescent="0.45">
      <c r="A114" s="87" t="s">
        <v>79</v>
      </c>
      <c r="B114" s="87"/>
      <c r="C114" s="20"/>
      <c r="D114" s="49">
        <v>0</v>
      </c>
      <c r="E114" s="49"/>
      <c r="F114" s="49">
        <v>279224778000</v>
      </c>
      <c r="G114" s="49"/>
      <c r="H114" s="49">
        <v>0</v>
      </c>
      <c r="I114" s="49"/>
      <c r="J114" s="49">
        <v>279224778000</v>
      </c>
      <c r="K114" s="20"/>
      <c r="L114" s="22">
        <v>1.18</v>
      </c>
      <c r="M114" s="20"/>
      <c r="N114" s="49">
        <v>0</v>
      </c>
      <c r="O114" s="49"/>
      <c r="P114" s="49">
        <v>235100711423</v>
      </c>
      <c r="Q114" s="49"/>
      <c r="R114" s="49">
        <v>0</v>
      </c>
      <c r="S114" s="49"/>
      <c r="T114" s="49">
        <f t="shared" si="1"/>
        <v>235100711423</v>
      </c>
      <c r="U114" s="20"/>
      <c r="V114" s="22">
        <v>1</v>
      </c>
    </row>
    <row r="115" spans="1:22" ht="21.75" customHeight="1" x14ac:dyDescent="0.45">
      <c r="A115" s="87" t="s">
        <v>106</v>
      </c>
      <c r="B115" s="87"/>
      <c r="C115" s="20"/>
      <c r="D115" s="49">
        <v>0</v>
      </c>
      <c r="E115" s="49"/>
      <c r="F115" s="49">
        <v>456247</v>
      </c>
      <c r="G115" s="49"/>
      <c r="H115" s="49">
        <v>0</v>
      </c>
      <c r="I115" s="49"/>
      <c r="J115" s="49">
        <v>456247</v>
      </c>
      <c r="K115" s="20"/>
      <c r="L115" s="22">
        <v>0</v>
      </c>
      <c r="M115" s="20"/>
      <c r="N115" s="49">
        <v>0</v>
      </c>
      <c r="O115" s="49"/>
      <c r="P115" s="49">
        <v>456247</v>
      </c>
      <c r="Q115" s="49"/>
      <c r="R115" s="49">
        <v>0</v>
      </c>
      <c r="S115" s="49"/>
      <c r="T115" s="49">
        <f t="shared" si="1"/>
        <v>456247</v>
      </c>
      <c r="U115" s="20"/>
      <c r="V115" s="22">
        <v>0</v>
      </c>
    </row>
    <row r="116" spans="1:22" ht="21.75" customHeight="1" x14ac:dyDescent="0.45">
      <c r="A116" s="87" t="s">
        <v>95</v>
      </c>
      <c r="B116" s="87"/>
      <c r="C116" s="20"/>
      <c r="D116" s="49">
        <v>0</v>
      </c>
      <c r="E116" s="49"/>
      <c r="F116" s="49">
        <v>62051963311</v>
      </c>
      <c r="G116" s="49"/>
      <c r="H116" s="49">
        <v>0</v>
      </c>
      <c r="I116" s="49"/>
      <c r="J116" s="49">
        <v>62051963311</v>
      </c>
      <c r="K116" s="20"/>
      <c r="L116" s="22">
        <v>0.26</v>
      </c>
      <c r="M116" s="20"/>
      <c r="N116" s="49">
        <v>0</v>
      </c>
      <c r="O116" s="49"/>
      <c r="P116" s="49">
        <v>62051963311</v>
      </c>
      <c r="Q116" s="49"/>
      <c r="R116" s="49">
        <v>0</v>
      </c>
      <c r="S116" s="49"/>
      <c r="T116" s="49">
        <f t="shared" si="1"/>
        <v>62051963311</v>
      </c>
      <c r="U116" s="20"/>
      <c r="V116" s="22">
        <v>0.26</v>
      </c>
    </row>
    <row r="117" spans="1:22" ht="21.75" customHeight="1" x14ac:dyDescent="0.45">
      <c r="A117" s="87" t="s">
        <v>103</v>
      </c>
      <c r="B117" s="87"/>
      <c r="C117" s="20"/>
      <c r="D117" s="49">
        <v>0</v>
      </c>
      <c r="E117" s="49"/>
      <c r="F117" s="49">
        <v>12221489522</v>
      </c>
      <c r="G117" s="49"/>
      <c r="H117" s="49">
        <v>0</v>
      </c>
      <c r="I117" s="49"/>
      <c r="J117" s="49">
        <v>12221489522</v>
      </c>
      <c r="K117" s="20"/>
      <c r="L117" s="22">
        <v>0.05</v>
      </c>
      <c r="M117" s="20"/>
      <c r="N117" s="49">
        <v>0</v>
      </c>
      <c r="O117" s="49"/>
      <c r="P117" s="49">
        <v>12221489522</v>
      </c>
      <c r="Q117" s="49"/>
      <c r="R117" s="49">
        <v>0</v>
      </c>
      <c r="S117" s="49"/>
      <c r="T117" s="49">
        <f t="shared" si="1"/>
        <v>12221489522</v>
      </c>
      <c r="U117" s="20"/>
      <c r="V117" s="22">
        <v>0.05</v>
      </c>
    </row>
    <row r="118" spans="1:22" ht="21.75" customHeight="1" x14ac:dyDescent="0.45">
      <c r="A118" s="87" t="s">
        <v>73</v>
      </c>
      <c r="B118" s="87"/>
      <c r="C118" s="20"/>
      <c r="D118" s="49">
        <v>0</v>
      </c>
      <c r="E118" s="49"/>
      <c r="F118" s="49">
        <v>624369716658</v>
      </c>
      <c r="G118" s="49"/>
      <c r="H118" s="49">
        <v>0</v>
      </c>
      <c r="I118" s="49"/>
      <c r="J118" s="49">
        <v>624369716658</v>
      </c>
      <c r="K118" s="20"/>
      <c r="L118" s="22">
        <v>2.63</v>
      </c>
      <c r="M118" s="20"/>
      <c r="N118" s="49">
        <v>0</v>
      </c>
      <c r="O118" s="49"/>
      <c r="P118" s="49">
        <v>478420972261</v>
      </c>
      <c r="Q118" s="49"/>
      <c r="R118" s="49">
        <v>0</v>
      </c>
      <c r="S118" s="49"/>
      <c r="T118" s="49">
        <f t="shared" si="1"/>
        <v>478420972261</v>
      </c>
      <c r="U118" s="20"/>
      <c r="V118" s="22">
        <v>2.04</v>
      </c>
    </row>
    <row r="119" spans="1:22" ht="21.75" customHeight="1" x14ac:dyDescent="0.45">
      <c r="A119" s="87" t="s">
        <v>89</v>
      </c>
      <c r="B119" s="87"/>
      <c r="C119" s="20"/>
      <c r="D119" s="49">
        <v>0</v>
      </c>
      <c r="E119" s="49"/>
      <c r="F119" s="49">
        <v>299834225900</v>
      </c>
      <c r="G119" s="49"/>
      <c r="H119" s="49">
        <v>0</v>
      </c>
      <c r="I119" s="49"/>
      <c r="J119" s="49">
        <v>299834225900</v>
      </c>
      <c r="K119" s="20"/>
      <c r="L119" s="22">
        <v>1.26</v>
      </c>
      <c r="M119" s="20"/>
      <c r="N119" s="49">
        <v>0</v>
      </c>
      <c r="O119" s="49"/>
      <c r="P119" s="49">
        <v>293983801980</v>
      </c>
      <c r="Q119" s="49"/>
      <c r="R119" s="49">
        <v>0</v>
      </c>
      <c r="S119" s="49"/>
      <c r="T119" s="49">
        <f t="shared" si="1"/>
        <v>293983801980</v>
      </c>
      <c r="U119" s="20"/>
      <c r="V119" s="22">
        <v>1.25</v>
      </c>
    </row>
    <row r="120" spans="1:22" ht="21.75" customHeight="1" x14ac:dyDescent="0.45">
      <c r="A120" s="87" t="s">
        <v>94</v>
      </c>
      <c r="B120" s="87"/>
      <c r="C120" s="20"/>
      <c r="D120" s="49">
        <v>0</v>
      </c>
      <c r="E120" s="49"/>
      <c r="F120" s="49">
        <v>-26821020243</v>
      </c>
      <c r="G120" s="49"/>
      <c r="H120" s="49">
        <v>0</v>
      </c>
      <c r="I120" s="49"/>
      <c r="J120" s="49">
        <v>-26821020243</v>
      </c>
      <c r="K120" s="20"/>
      <c r="L120" s="22">
        <v>-0.11</v>
      </c>
      <c r="M120" s="20"/>
      <c r="N120" s="49">
        <v>0</v>
      </c>
      <c r="O120" s="49"/>
      <c r="P120" s="49">
        <v>-26821020243</v>
      </c>
      <c r="Q120" s="49"/>
      <c r="R120" s="49">
        <v>0</v>
      </c>
      <c r="S120" s="49"/>
      <c r="T120" s="49">
        <f t="shared" si="1"/>
        <v>-26821020243</v>
      </c>
      <c r="U120" s="20"/>
      <c r="V120" s="22">
        <v>-0.11</v>
      </c>
    </row>
    <row r="121" spans="1:22" ht="21.75" customHeight="1" x14ac:dyDescent="0.45">
      <c r="A121" s="87" t="s">
        <v>88</v>
      </c>
      <c r="B121" s="87"/>
      <c r="C121" s="20"/>
      <c r="D121" s="49">
        <v>0</v>
      </c>
      <c r="E121" s="49"/>
      <c r="F121" s="49">
        <v>296192595000</v>
      </c>
      <c r="G121" s="49"/>
      <c r="H121" s="49">
        <v>0</v>
      </c>
      <c r="I121" s="49"/>
      <c r="J121" s="49">
        <v>296192595000</v>
      </c>
      <c r="K121" s="20"/>
      <c r="L121" s="22">
        <v>1.25</v>
      </c>
      <c r="M121" s="20"/>
      <c r="N121" s="49">
        <v>0</v>
      </c>
      <c r="O121" s="49"/>
      <c r="P121" s="49">
        <v>-152856295750</v>
      </c>
      <c r="Q121" s="49"/>
      <c r="R121" s="49">
        <v>0</v>
      </c>
      <c r="S121" s="49"/>
      <c r="T121" s="49">
        <f t="shared" si="1"/>
        <v>-152856295750</v>
      </c>
      <c r="U121" s="20"/>
      <c r="V121" s="22">
        <v>-0.65</v>
      </c>
    </row>
    <row r="122" spans="1:22" ht="21.75" customHeight="1" x14ac:dyDescent="0.45">
      <c r="A122" s="87" t="s">
        <v>78</v>
      </c>
      <c r="B122" s="87"/>
      <c r="C122" s="20"/>
      <c r="D122" s="49">
        <v>0</v>
      </c>
      <c r="E122" s="49"/>
      <c r="F122" s="49">
        <v>0</v>
      </c>
      <c r="G122" s="49"/>
      <c r="H122" s="49">
        <v>0</v>
      </c>
      <c r="I122" s="49"/>
      <c r="J122" s="49">
        <v>0</v>
      </c>
      <c r="K122" s="20"/>
      <c r="L122" s="22">
        <v>0</v>
      </c>
      <c r="M122" s="20"/>
      <c r="N122" s="49">
        <v>0</v>
      </c>
      <c r="O122" s="49"/>
      <c r="P122" s="49">
        <v>-391946650000</v>
      </c>
      <c r="Q122" s="49"/>
      <c r="R122" s="49">
        <v>0</v>
      </c>
      <c r="S122" s="49"/>
      <c r="T122" s="49">
        <f t="shared" si="1"/>
        <v>-391946650000</v>
      </c>
      <c r="U122" s="20"/>
      <c r="V122" s="22">
        <v>-1.67</v>
      </c>
    </row>
    <row r="123" spans="1:22" ht="21.75" customHeight="1" x14ac:dyDescent="0.45">
      <c r="A123" s="87" t="s">
        <v>71</v>
      </c>
      <c r="B123" s="87"/>
      <c r="C123" s="20"/>
      <c r="D123" s="49">
        <v>0</v>
      </c>
      <c r="E123" s="49"/>
      <c r="F123" s="49">
        <v>104486031000</v>
      </c>
      <c r="G123" s="49"/>
      <c r="H123" s="49">
        <v>0</v>
      </c>
      <c r="I123" s="49"/>
      <c r="J123" s="49">
        <v>104486031000</v>
      </c>
      <c r="K123" s="20"/>
      <c r="L123" s="22">
        <v>0.44</v>
      </c>
      <c r="M123" s="20"/>
      <c r="N123" s="49">
        <v>0</v>
      </c>
      <c r="O123" s="49"/>
      <c r="P123" s="49">
        <v>177536948400</v>
      </c>
      <c r="Q123" s="49"/>
      <c r="R123" s="49">
        <v>0</v>
      </c>
      <c r="S123" s="49"/>
      <c r="T123" s="49">
        <f t="shared" si="1"/>
        <v>177536948400</v>
      </c>
      <c r="U123" s="20"/>
      <c r="V123" s="22">
        <v>0.76</v>
      </c>
    </row>
    <row r="124" spans="1:22" ht="21.75" customHeight="1" x14ac:dyDescent="0.45">
      <c r="A124" s="87" t="s">
        <v>116</v>
      </c>
      <c r="B124" s="87"/>
      <c r="C124" s="20"/>
      <c r="D124" s="49">
        <v>0</v>
      </c>
      <c r="E124" s="49"/>
      <c r="F124" s="49">
        <v>-18196892698</v>
      </c>
      <c r="G124" s="49"/>
      <c r="H124" s="49">
        <v>0</v>
      </c>
      <c r="I124" s="49"/>
      <c r="J124" s="49">
        <v>-18196892698</v>
      </c>
      <c r="K124" s="20"/>
      <c r="L124" s="22">
        <v>-0.08</v>
      </c>
      <c r="M124" s="20"/>
      <c r="N124" s="49">
        <v>0</v>
      </c>
      <c r="O124" s="49"/>
      <c r="P124" s="49">
        <v>-18196892699</v>
      </c>
      <c r="Q124" s="49"/>
      <c r="R124" s="49">
        <v>0</v>
      </c>
      <c r="S124" s="49"/>
      <c r="T124" s="49">
        <f t="shared" si="1"/>
        <v>-18196892699</v>
      </c>
      <c r="U124" s="20"/>
      <c r="V124" s="22">
        <v>-0.08</v>
      </c>
    </row>
    <row r="125" spans="1:22" ht="21.75" customHeight="1" x14ac:dyDescent="0.45">
      <c r="A125" s="87" t="s">
        <v>107</v>
      </c>
      <c r="B125" s="87"/>
      <c r="C125" s="20"/>
      <c r="D125" s="49">
        <v>0</v>
      </c>
      <c r="E125" s="49"/>
      <c r="F125" s="49">
        <v>203309840499</v>
      </c>
      <c r="G125" s="49"/>
      <c r="H125" s="49">
        <v>0</v>
      </c>
      <c r="I125" s="49"/>
      <c r="J125" s="49">
        <v>203309840499</v>
      </c>
      <c r="K125" s="20"/>
      <c r="L125" s="22">
        <v>0.86</v>
      </c>
      <c r="M125" s="20"/>
      <c r="N125" s="49">
        <v>0</v>
      </c>
      <c r="O125" s="49"/>
      <c r="P125" s="49">
        <v>203309840499</v>
      </c>
      <c r="Q125" s="49"/>
      <c r="R125" s="49">
        <v>0</v>
      </c>
      <c r="S125" s="49"/>
      <c r="T125" s="49">
        <f t="shared" si="1"/>
        <v>203309840499</v>
      </c>
      <c r="U125" s="20"/>
      <c r="V125" s="22">
        <v>0.87</v>
      </c>
    </row>
    <row r="126" spans="1:22" ht="21.75" customHeight="1" x14ac:dyDescent="0.45">
      <c r="A126" s="87" t="s">
        <v>61</v>
      </c>
      <c r="B126" s="87"/>
      <c r="C126" s="20"/>
      <c r="D126" s="49">
        <v>0</v>
      </c>
      <c r="E126" s="49"/>
      <c r="F126" s="49">
        <v>103910514400</v>
      </c>
      <c r="G126" s="49"/>
      <c r="H126" s="49">
        <v>0</v>
      </c>
      <c r="I126" s="49"/>
      <c r="J126" s="49">
        <v>103910514400</v>
      </c>
      <c r="K126" s="20"/>
      <c r="L126" s="22">
        <v>0.44</v>
      </c>
      <c r="M126" s="20"/>
      <c r="N126" s="49">
        <v>0</v>
      </c>
      <c r="O126" s="49"/>
      <c r="P126" s="49">
        <v>95995798298</v>
      </c>
      <c r="Q126" s="49"/>
      <c r="R126" s="49">
        <v>0</v>
      </c>
      <c r="S126" s="49"/>
      <c r="T126" s="49">
        <f t="shared" si="1"/>
        <v>95995798298</v>
      </c>
      <c r="U126" s="20"/>
      <c r="V126" s="22">
        <v>0.41</v>
      </c>
    </row>
    <row r="127" spans="1:22" ht="21.75" customHeight="1" x14ac:dyDescent="0.45">
      <c r="A127" s="87" t="s">
        <v>83</v>
      </c>
      <c r="B127" s="87"/>
      <c r="C127" s="20"/>
      <c r="D127" s="49">
        <v>0</v>
      </c>
      <c r="E127" s="49"/>
      <c r="F127" s="49">
        <v>266041015324</v>
      </c>
      <c r="G127" s="49"/>
      <c r="H127" s="49">
        <v>0</v>
      </c>
      <c r="I127" s="49"/>
      <c r="J127" s="49">
        <v>266041015324</v>
      </c>
      <c r="K127" s="20"/>
      <c r="L127" s="22">
        <v>1.1200000000000001</v>
      </c>
      <c r="M127" s="20"/>
      <c r="N127" s="49">
        <v>0</v>
      </c>
      <c r="O127" s="49"/>
      <c r="P127" s="49">
        <v>218015147324</v>
      </c>
      <c r="Q127" s="49"/>
      <c r="R127" s="49">
        <v>0</v>
      </c>
      <c r="S127" s="49"/>
      <c r="T127" s="49">
        <f t="shared" si="1"/>
        <v>218015147324</v>
      </c>
      <c r="U127" s="20"/>
      <c r="V127" s="22">
        <v>0.93</v>
      </c>
    </row>
    <row r="128" spans="1:22" ht="21.75" customHeight="1" x14ac:dyDescent="0.45">
      <c r="A128" s="87" t="s">
        <v>77</v>
      </c>
      <c r="B128" s="87"/>
      <c r="C128" s="20"/>
      <c r="D128" s="49">
        <v>0</v>
      </c>
      <c r="E128" s="49"/>
      <c r="F128" s="49">
        <v>38158735120</v>
      </c>
      <c r="G128" s="49"/>
      <c r="H128" s="49">
        <v>0</v>
      </c>
      <c r="I128" s="49"/>
      <c r="J128" s="49">
        <v>38158735120</v>
      </c>
      <c r="K128" s="20"/>
      <c r="L128" s="22">
        <v>0.16</v>
      </c>
      <c r="M128" s="20"/>
      <c r="N128" s="49">
        <v>0</v>
      </c>
      <c r="O128" s="49"/>
      <c r="P128" s="49">
        <v>-43135961440</v>
      </c>
      <c r="Q128" s="49"/>
      <c r="R128" s="49">
        <v>0</v>
      </c>
      <c r="S128" s="49"/>
      <c r="T128" s="49">
        <f t="shared" si="1"/>
        <v>-43135961440</v>
      </c>
      <c r="U128" s="20"/>
      <c r="V128" s="22">
        <v>-0.18</v>
      </c>
    </row>
    <row r="129" spans="1:22" ht="21.75" customHeight="1" x14ac:dyDescent="0.45">
      <c r="A129" s="87" t="s">
        <v>111</v>
      </c>
      <c r="B129" s="87"/>
      <c r="C129" s="20"/>
      <c r="D129" s="49">
        <v>0</v>
      </c>
      <c r="E129" s="49"/>
      <c r="F129" s="49">
        <v>26292771647</v>
      </c>
      <c r="G129" s="49"/>
      <c r="H129" s="49">
        <v>0</v>
      </c>
      <c r="I129" s="49"/>
      <c r="J129" s="49">
        <v>26292771647</v>
      </c>
      <c r="K129" s="20"/>
      <c r="L129" s="22">
        <v>0.11</v>
      </c>
      <c r="M129" s="20"/>
      <c r="N129" s="49">
        <v>0</v>
      </c>
      <c r="O129" s="49"/>
      <c r="P129" s="49">
        <v>26292771647</v>
      </c>
      <c r="Q129" s="49"/>
      <c r="R129" s="49">
        <v>0</v>
      </c>
      <c r="S129" s="49"/>
      <c r="T129" s="49">
        <f t="shared" si="1"/>
        <v>26292771647</v>
      </c>
      <c r="U129" s="20"/>
      <c r="V129" s="22">
        <v>0.11</v>
      </c>
    </row>
    <row r="130" spans="1:22" ht="21.75" customHeight="1" x14ac:dyDescent="0.45">
      <c r="A130" s="87" t="s">
        <v>93</v>
      </c>
      <c r="B130" s="87"/>
      <c r="C130" s="20"/>
      <c r="D130" s="49">
        <v>0</v>
      </c>
      <c r="E130" s="49"/>
      <c r="F130" s="49">
        <v>239209279195</v>
      </c>
      <c r="G130" s="49"/>
      <c r="H130" s="49">
        <v>0</v>
      </c>
      <c r="I130" s="49"/>
      <c r="J130" s="49">
        <v>239209279195</v>
      </c>
      <c r="K130" s="20"/>
      <c r="L130" s="22">
        <v>1.01</v>
      </c>
      <c r="M130" s="20"/>
      <c r="N130" s="49">
        <v>0</v>
      </c>
      <c r="O130" s="49"/>
      <c r="P130" s="49">
        <v>239209279195</v>
      </c>
      <c r="Q130" s="49"/>
      <c r="R130" s="49">
        <v>0</v>
      </c>
      <c r="S130" s="49"/>
      <c r="T130" s="49">
        <f t="shared" si="1"/>
        <v>239209279195</v>
      </c>
      <c r="U130" s="20"/>
      <c r="V130" s="22">
        <v>1.02</v>
      </c>
    </row>
    <row r="131" spans="1:22" ht="21.75" customHeight="1" x14ac:dyDescent="0.45">
      <c r="A131" s="87" t="s">
        <v>112</v>
      </c>
      <c r="B131" s="87"/>
      <c r="C131" s="20"/>
      <c r="D131" s="49">
        <v>0</v>
      </c>
      <c r="E131" s="49"/>
      <c r="F131" s="49">
        <v>4695903401</v>
      </c>
      <c r="G131" s="49"/>
      <c r="H131" s="49">
        <v>0</v>
      </c>
      <c r="I131" s="49"/>
      <c r="J131" s="49">
        <v>4695903401</v>
      </c>
      <c r="K131" s="20"/>
      <c r="L131" s="22">
        <v>0.02</v>
      </c>
      <c r="M131" s="20"/>
      <c r="N131" s="49">
        <v>0</v>
      </c>
      <c r="O131" s="49"/>
      <c r="P131" s="49">
        <v>4695903401</v>
      </c>
      <c r="Q131" s="49"/>
      <c r="R131" s="49">
        <v>0</v>
      </c>
      <c r="S131" s="49"/>
      <c r="T131" s="49">
        <f t="shared" si="1"/>
        <v>4695903401</v>
      </c>
      <c r="U131" s="20"/>
      <c r="V131" s="22">
        <v>0.02</v>
      </c>
    </row>
    <row r="132" spans="1:22" x14ac:dyDescent="0.45">
      <c r="A132" s="83" t="s">
        <v>68</v>
      </c>
      <c r="B132" s="83"/>
      <c r="C132" s="20"/>
      <c r="D132" s="50">
        <v>0</v>
      </c>
      <c r="E132" s="49"/>
      <c r="F132" s="50">
        <v>1073140005000</v>
      </c>
      <c r="G132" s="49"/>
      <c r="H132" s="50">
        <v>0</v>
      </c>
      <c r="I132" s="49"/>
      <c r="J132" s="50">
        <v>1073140005000</v>
      </c>
      <c r="K132" s="20"/>
      <c r="L132" s="26">
        <v>4.5199999999999996</v>
      </c>
      <c r="M132" s="20"/>
      <c r="N132" s="50">
        <v>0</v>
      </c>
      <c r="O132" s="49"/>
      <c r="P132" s="50">
        <v>1395955404074</v>
      </c>
      <c r="Q132" s="49"/>
      <c r="R132" s="49">
        <v>0</v>
      </c>
      <c r="S132" s="50"/>
      <c r="T132" s="50">
        <f t="shared" si="1"/>
        <v>1395955404074</v>
      </c>
      <c r="U132" s="20"/>
      <c r="V132" s="26">
        <v>5.95</v>
      </c>
    </row>
    <row r="133" spans="1:22" ht="21.75" thickBot="1" x14ac:dyDescent="0.5">
      <c r="A133" s="86" t="s">
        <v>119</v>
      </c>
      <c r="B133" s="86"/>
      <c r="C133" s="20"/>
      <c r="D133" s="51">
        <f>SUM(D9:D132)</f>
        <v>705672412738</v>
      </c>
      <c r="E133" s="49"/>
      <c r="F133" s="51">
        <f>SUM(F9:F132)</f>
        <v>20649228897620</v>
      </c>
      <c r="G133" s="49"/>
      <c r="H133" s="51">
        <f>SUM(H9:H132)</f>
        <v>1523423367814</v>
      </c>
      <c r="I133" s="49"/>
      <c r="J133" s="51">
        <f>SUM(J9:J132)</f>
        <v>22878324678172</v>
      </c>
      <c r="K133" s="20"/>
      <c r="L133" s="28">
        <f>SUM(L9:L132)</f>
        <v>96.46999999999997</v>
      </c>
      <c r="M133" s="20"/>
      <c r="N133" s="51">
        <f>SUM(N9:N132)</f>
        <v>2016638492672</v>
      </c>
      <c r="O133" s="49"/>
      <c r="P133" s="51">
        <f>SUM(P9:P132)</f>
        <v>15357180513521</v>
      </c>
      <c r="Q133" s="79"/>
      <c r="R133" s="51">
        <f>SUM(R9:R132)</f>
        <v>3918910746000</v>
      </c>
      <c r="S133" s="79"/>
      <c r="T133" s="51">
        <f>SUM(T9:T132)</f>
        <v>21292729752193</v>
      </c>
      <c r="U133" s="20"/>
      <c r="V133" s="28">
        <f>SUM(V9:V132)</f>
        <v>88.329999999999984</v>
      </c>
    </row>
    <row r="134" spans="1:22" ht="19.5" thickTop="1" x14ac:dyDescent="0.45">
      <c r="A134" s="20"/>
      <c r="B134" s="20"/>
      <c r="C134" s="20"/>
      <c r="D134" s="49"/>
      <c r="E134" s="49"/>
      <c r="F134" s="49"/>
      <c r="G134" s="49"/>
      <c r="H134" s="49"/>
      <c r="I134" s="49"/>
      <c r="J134" s="49"/>
      <c r="K134" s="20"/>
      <c r="L134" s="20"/>
      <c r="M134" s="20"/>
      <c r="N134" s="49"/>
      <c r="O134" s="49"/>
      <c r="P134" s="49"/>
      <c r="Q134" s="49"/>
      <c r="R134" s="49"/>
      <c r="S134" s="49"/>
      <c r="T134" s="49"/>
      <c r="U134" s="20"/>
      <c r="V134" s="20"/>
    </row>
    <row r="135" spans="1:22" x14ac:dyDescent="0.45">
      <c r="A135" s="20"/>
      <c r="B135" s="20"/>
      <c r="C135" s="20"/>
      <c r="D135" s="49"/>
      <c r="E135" s="49"/>
      <c r="F135" s="49"/>
      <c r="G135" s="49"/>
      <c r="H135" s="49"/>
      <c r="I135" s="49"/>
      <c r="J135" s="49"/>
      <c r="K135" s="20"/>
      <c r="L135" s="20"/>
      <c r="M135" s="20"/>
      <c r="N135" s="49"/>
      <c r="O135" s="49"/>
      <c r="P135" s="49"/>
      <c r="Q135" s="49"/>
      <c r="R135" s="49"/>
      <c r="S135" s="49"/>
      <c r="T135" s="49"/>
      <c r="U135" s="20"/>
      <c r="V135" s="20"/>
    </row>
    <row r="136" spans="1:22" x14ac:dyDescent="0.45">
      <c r="A136" s="20"/>
      <c r="B136" s="20"/>
      <c r="C136" s="20"/>
      <c r="D136" s="49"/>
      <c r="E136" s="49"/>
      <c r="F136" s="49"/>
      <c r="G136" s="49"/>
      <c r="H136" s="49"/>
      <c r="I136" s="49"/>
      <c r="J136" s="49"/>
      <c r="K136" s="20"/>
      <c r="L136" s="20"/>
      <c r="M136" s="20"/>
      <c r="N136" s="49"/>
      <c r="O136" s="20"/>
      <c r="P136" s="21"/>
      <c r="Q136" s="20"/>
      <c r="R136" s="49"/>
      <c r="S136" s="20"/>
      <c r="T136" s="20"/>
      <c r="U136" s="20"/>
      <c r="V136" s="20"/>
    </row>
    <row r="137" spans="1:22" x14ac:dyDescent="0.45">
      <c r="D137" s="78"/>
      <c r="E137" s="78"/>
      <c r="F137" s="78"/>
      <c r="G137" s="78"/>
      <c r="H137" s="78"/>
      <c r="I137" s="78"/>
      <c r="J137" s="78"/>
    </row>
    <row r="138" spans="1:22" x14ac:dyDescent="0.45">
      <c r="N138" s="78"/>
      <c r="P138" s="21"/>
    </row>
  </sheetData>
  <mergeCells count="134">
    <mergeCell ref="A133:B133"/>
    <mergeCell ref="A1:V1"/>
    <mergeCell ref="A2:V2"/>
    <mergeCell ref="A3:V3"/>
    <mergeCell ref="B5:V5"/>
    <mergeCell ref="A132:B132"/>
    <mergeCell ref="D6:L6"/>
    <mergeCell ref="J7:L7"/>
    <mergeCell ref="A8:B8"/>
    <mergeCell ref="N6:V6"/>
    <mergeCell ref="T7:V7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30:B130"/>
    <mergeCell ref="A131:B131"/>
    <mergeCell ref="A125:B125"/>
    <mergeCell ref="A126:B126"/>
    <mergeCell ref="A127:B127"/>
    <mergeCell ref="A128:B128"/>
    <mergeCell ref="A129:B12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اوراق مشتقه</vt:lpstr>
      <vt:lpstr>واحدهای صندوق</vt:lpstr>
      <vt:lpstr>اوراق سپرده کالایی</vt:lpstr>
      <vt:lpstr>تعدیل قیمت</vt:lpstr>
      <vt:lpstr>سپرده</vt:lpstr>
      <vt:lpstr>درآمد</vt:lpstr>
      <vt:lpstr>درآمد سرمایه گذاری در سهام</vt:lpstr>
      <vt:lpstr>درآمد اوراق سپرده کالایی</vt:lpstr>
      <vt:lpstr>درآمد سپرده بانکی</vt:lpstr>
      <vt:lpstr>درآمد سود سهام</vt:lpstr>
      <vt:lpstr>سایر درآمدها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سپرده کالایی'!Print_Area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اوراق سپرده کالایی'!Print_Area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2026-06-22T10:23:41Z</dcterms:created>
  <dcterms:modified xsi:type="dcterms:W3CDTF">2026-06-28T09:01:49Z</dcterms:modified>
</cp:coreProperties>
</file>