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صندوق اهرمی\صورت پرتفوی\1405\"/>
    </mc:Choice>
  </mc:AlternateContent>
  <xr:revisionPtr revIDLastSave="0" documentId="13_ncr:1_{07EFC10D-D7E3-44D4-AF35-D2F6948E6A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سپرده کالایی" sheetId="22" r:id="rId3"/>
    <sheet name="تعدیل قیمت" sheetId="6" r:id="rId4"/>
    <sheet name="سپرده" sheetId="7" r:id="rId5"/>
    <sheet name="درآمد" sheetId="8" r:id="rId6"/>
    <sheet name="درآمد سرمایه گذاری در سهام" sheetId="9" r:id="rId7"/>
    <sheet name="درآمد اوراق سپرده کالایی" sheetId="23" r:id="rId8"/>
    <sheet name="درآمد سپرده بانکی" sheetId="13" r:id="rId9"/>
    <sheet name="سایر درآمدها" sheetId="14" r:id="rId10"/>
    <sheet name="درآمد سود سهام" sheetId="15" r:id="rId11"/>
    <sheet name="سود سپرده بانکی" sheetId="18" r:id="rId12"/>
    <sheet name="درآمد ناشی از فروش" sheetId="19" r:id="rId13"/>
    <sheet name="درآمد اعمال اختیار" sheetId="20" r:id="rId14"/>
    <sheet name="درآمد ناشی از تغییر قیمت اوراق" sheetId="21" r:id="rId15"/>
  </sheets>
  <definedNames>
    <definedName name="_xlnm._FilterDatabase" localSheetId="4" hidden="1">سپرده!$A$9:$L$18</definedName>
    <definedName name="_xlnm.Print_Area" localSheetId="2">'اوراق سپرده کالایی'!$A$1:$AA$11</definedName>
    <definedName name="_xlnm.Print_Area" localSheetId="3">'تعدیل قیمت'!$A$1:$N$11</definedName>
    <definedName name="_xlnm.Print_Area" localSheetId="5">درآمد!$A$1:$K$12</definedName>
    <definedName name="_xlnm.Print_Area" localSheetId="13">'درآمد اعمال اختیار'!$A$1:$Z$13</definedName>
    <definedName name="_xlnm.Print_Area" localSheetId="7">'درآمد اوراق سپرده کالایی'!$A$1:$W$4</definedName>
    <definedName name="_xlnm.Print_Area" localSheetId="8">'درآمد سپرده بانکی'!$A$1:$K$15</definedName>
    <definedName name="_xlnm.Print_Area" localSheetId="6">'درآمد سرمایه گذاری در سهام'!$A$1:$W$139</definedName>
    <definedName name="_xlnm.Print_Area" localSheetId="10">'درآمد سود سهام'!$A$1:$T$62</definedName>
    <definedName name="_xlnm.Print_Area" localSheetId="14">'درآمد ناشی از تغییر قیمت اوراق'!$A$1:$Q$74</definedName>
    <definedName name="_xlnm.Print_Area" localSheetId="12">'درآمد ناشی از فروش'!$A$1:$R$103</definedName>
    <definedName name="_xlnm.Print_Area" localSheetId="9">'سایر درآمدها'!$A$1:$G$10</definedName>
    <definedName name="_xlnm.Print_Area" localSheetId="4">سپرده!$A$1:$M$18</definedName>
    <definedName name="_xlnm.Print_Area" localSheetId="1">سهام!$A$1:$AC$99</definedName>
    <definedName name="_xlnm.Print_Area" localSheetId="11">'سود سپرده بانکی'!$A$1:$N$15</definedName>
    <definedName name="_xlnm.Print_Area" localSheetId="0">'صورت وضعیت'!$A$1:$C$24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4" i="21" l="1"/>
  <c r="N74" i="21"/>
  <c r="L74" i="21"/>
  <c r="J74" i="21"/>
  <c r="H74" i="21"/>
  <c r="F74" i="21"/>
  <c r="E74" i="21"/>
  <c r="C74" i="21"/>
  <c r="Y13" i="20"/>
  <c r="Q103" i="19"/>
  <c r="O103" i="19"/>
  <c r="M103" i="19"/>
  <c r="K103" i="19"/>
  <c r="I103" i="19"/>
  <c r="G103" i="19"/>
  <c r="E103" i="19"/>
  <c r="C103" i="19"/>
  <c r="M15" i="18"/>
  <c r="K15" i="18"/>
  <c r="I15" i="18"/>
  <c r="G15" i="18"/>
  <c r="E15" i="18"/>
  <c r="C15" i="18"/>
  <c r="S62" i="15"/>
  <c r="Q62" i="15"/>
  <c r="O62" i="15"/>
  <c r="M62" i="15"/>
  <c r="K62" i="15"/>
  <c r="I62" i="15"/>
  <c r="F10" i="14"/>
  <c r="D10" i="14"/>
  <c r="J15" i="13"/>
  <c r="H15" i="13"/>
  <c r="F15" i="13"/>
  <c r="D15" i="13"/>
  <c r="T11" i="23"/>
  <c r="R11" i="23"/>
  <c r="P11" i="23"/>
  <c r="N11" i="23"/>
  <c r="L11" i="23"/>
  <c r="J11" i="23"/>
  <c r="F11" i="23"/>
  <c r="V139" i="9"/>
  <c r="T139" i="9"/>
  <c r="R139" i="9"/>
  <c r="P139" i="9"/>
  <c r="N139" i="9"/>
  <c r="L139" i="9"/>
  <c r="J139" i="9"/>
  <c r="H139" i="9"/>
  <c r="F139" i="9"/>
  <c r="D139" i="9"/>
  <c r="L18" i="7"/>
  <c r="J18" i="7"/>
  <c r="H18" i="7"/>
  <c r="F18" i="7"/>
  <c r="D18" i="7"/>
  <c r="K11" i="6"/>
  <c r="C11" i="6"/>
  <c r="Z10" i="22"/>
  <c r="X10" i="22"/>
  <c r="V10" i="22"/>
  <c r="T10" i="22"/>
  <c r="R10" i="22"/>
  <c r="H10" i="22"/>
  <c r="F10" i="22"/>
  <c r="D10" i="22"/>
  <c r="H99" i="2"/>
  <c r="J12" i="13"/>
  <c r="J13" i="13"/>
  <c r="J14" i="13"/>
  <c r="J11" i="13"/>
  <c r="J10" i="13"/>
  <c r="J9" i="13"/>
  <c r="J8" i="13"/>
  <c r="F14" i="13"/>
  <c r="F13" i="13"/>
  <c r="F12" i="13"/>
  <c r="F11" i="13"/>
  <c r="F10" i="13"/>
  <c r="F9" i="13"/>
  <c r="F8" i="13"/>
  <c r="I10" i="6" l="1"/>
  <c r="F10" i="8"/>
  <c r="J10" i="8" s="1"/>
  <c r="H36" i="21"/>
  <c r="T10" i="23"/>
  <c r="R9" i="23"/>
  <c r="T9" i="23" s="1"/>
  <c r="F9" i="8"/>
  <c r="J9" i="8" s="1"/>
  <c r="L9" i="23"/>
  <c r="F11" i="8"/>
  <c r="J11" i="8" s="1"/>
  <c r="F8" i="8"/>
  <c r="L99" i="2"/>
  <c r="X99" i="2"/>
  <c r="T99" i="2"/>
  <c r="P10" i="22"/>
  <c r="N10" i="22"/>
  <c r="L10" i="22"/>
  <c r="J10" i="22"/>
  <c r="AB99" i="2"/>
  <c r="Z99" i="2"/>
  <c r="V99" i="2"/>
  <c r="R99" i="2"/>
  <c r="P99" i="2"/>
  <c r="N99" i="2"/>
  <c r="J99" i="2"/>
  <c r="F99" i="2"/>
  <c r="F12" i="8" l="1"/>
  <c r="H9" i="8" s="1"/>
  <c r="J8" i="8"/>
  <c r="J12" i="8" s="1"/>
  <c r="H11" i="8" l="1"/>
  <c r="H10" i="8"/>
  <c r="H8" i="8"/>
  <c r="H12" i="8" l="1"/>
</calcChain>
</file>

<file path=xl/sharedStrings.xml><?xml version="1.0" encoding="utf-8"?>
<sst xmlns="http://schemas.openxmlformats.org/spreadsheetml/2006/main" count="770" uniqueCount="287">
  <si>
    <t>صندوق سرمایه گذاری سهامی اهرمی بیدار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</si>
  <si>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</si>
  <si>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</si>
  <si>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</si>
  <si>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</si>
  <si>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</si>
  <si>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</si>
  <si>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</si>
  <si>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</si>
  <si>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</si>
  <si>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</si>
  <si>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</si>
  <si>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</si>
  <si>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</si>
  <si>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</si>
  <si>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</si>
  <si>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</si>
  <si>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</si>
  <si>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</si>
  <si>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آریان کیمیا تک</t>
  </si>
  <si>
    <t>آلومینیوم‌ایران‌</t>
  </si>
  <si>
    <t>بانک تجارت</t>
  </si>
  <si>
    <t>بانک‌اقتصادنوین‌</t>
  </si>
  <si>
    <t>بهار رز عالیس چناران</t>
  </si>
  <si>
    <t>بورس کالای ایران</t>
  </si>
  <si>
    <t>بیمه البرز</t>
  </si>
  <si>
    <t>بین المللی توسعه ص. معادن غدیر</t>
  </si>
  <si>
    <t>پارس‌ دارو</t>
  </si>
  <si>
    <t>پارس‌ مینو</t>
  </si>
  <si>
    <t>پالایش نفت اصفهان</t>
  </si>
  <si>
    <t>پالایش نفت تهران</t>
  </si>
  <si>
    <t>پاکدیس</t>
  </si>
  <si>
    <t>پتروشیمی اروند</t>
  </si>
  <si>
    <t>پتروشیمی جم پیلن</t>
  </si>
  <si>
    <t>پتروشیمی‌شیراز</t>
  </si>
  <si>
    <t>پخش البرز</t>
  </si>
  <si>
    <t>پدیده شیمی قرن</t>
  </si>
  <si>
    <t>پست بانک ایران</t>
  </si>
  <si>
    <t>پویا زرکان آق دره</t>
  </si>
  <si>
    <t>توسعه سرمایه و صنعت غدیر</t>
  </si>
  <si>
    <t>توسعه‌معادن‌وفلزات‌</t>
  </si>
  <si>
    <t>تولید انرژی برق شمس پاسارگاد</t>
  </si>
  <si>
    <t>تولید برق عسلویه  مپنا</t>
  </si>
  <si>
    <t>تولیدی برنا باطری</t>
  </si>
  <si>
    <t>ح . سنگ آهن گهرزمین</t>
  </si>
  <si>
    <t>داروپخش‌ (هلدینگ‌</t>
  </si>
  <si>
    <t>رهیاب پیام گستران</t>
  </si>
  <si>
    <t>س. الماس حکمت ایرانیان</t>
  </si>
  <si>
    <t>س. صنایع‌شیمیایی‌ایران</t>
  </si>
  <si>
    <t>س.ص.بازنشستگی کارکنان بانکها</t>
  </si>
  <si>
    <t>س.کشت ودام صنایع لبنی تامین</t>
  </si>
  <si>
    <t>سالمین‌</t>
  </si>
  <si>
    <t>سپید ماکیان</t>
  </si>
  <si>
    <t>سرمایه گذاری خوارزمی</t>
  </si>
  <si>
    <t>سرمایه گذاری دارویی تامین</t>
  </si>
  <si>
    <t>سرمایه گذاری سیمان تامین</t>
  </si>
  <si>
    <t>سرمایه گذاری صدرتامین</t>
  </si>
  <si>
    <t>سرمایه گذاری گروه توسعه ملی</t>
  </si>
  <si>
    <t>سرمایه گذاری کشاورزی کوثر</t>
  </si>
  <si>
    <t>سرمایه‌گذاری‌ ملی‌ایران‌</t>
  </si>
  <si>
    <t>سرمایه‌گذاری‌غدیر(هلدینگ‌</t>
  </si>
  <si>
    <t>سنگ آهن گهرزمین</t>
  </si>
  <si>
    <t>سیمان آبیک</t>
  </si>
  <si>
    <t>سیمان فارس و خوزستان</t>
  </si>
  <si>
    <t>سیمان‌ارومیه‌</t>
  </si>
  <si>
    <t>سیمان‌شاهرود</t>
  </si>
  <si>
    <t>شرکت صنایع غذایی مینو شرق</t>
  </si>
  <si>
    <t>شمش طلا GoldBar</t>
  </si>
  <si>
    <t>صنایع پتروشیمی کرمانشاه</t>
  </si>
  <si>
    <t>صنایع شیمیایی کیمیاگران امروز</t>
  </si>
  <si>
    <t>صنایع مس افق کرمان</t>
  </si>
  <si>
    <t>صنایع‌خاک‌چینی‌ایران‌</t>
  </si>
  <si>
    <t>صنعت غذایی کورش</t>
  </si>
  <si>
    <t>صنعتی مینو</t>
  </si>
  <si>
    <t>فولاد مبارکه اصفهان</t>
  </si>
  <si>
    <t>قند لرستان‌</t>
  </si>
  <si>
    <t>قندهکمتان‌</t>
  </si>
  <si>
    <t>گروه صنعتی پاکشو</t>
  </si>
  <si>
    <t>گسترش سوخت سبززاگرس(سهامی عام)</t>
  </si>
  <si>
    <t>لابراتوارداروسازی‌  دکترعبیدی‌</t>
  </si>
  <si>
    <t>مبین انرژی خلیج فارس</t>
  </si>
  <si>
    <t>مدیریت نیروگاهی ایرانیان مپنا</t>
  </si>
  <si>
    <t>معدنی‌ املاح‌  ایران‌</t>
  </si>
  <si>
    <t>ملی‌ صنایع‌ مس‌ ایران‌</t>
  </si>
  <si>
    <t>مولد نیروگاهی تجارت فارس</t>
  </si>
  <si>
    <t>نشاسته و گلوکز آردینه</t>
  </si>
  <si>
    <t>نورد آلومینیوم‌</t>
  </si>
  <si>
    <t>نیروترانس‌</t>
  </si>
  <si>
    <t>نیروکلر</t>
  </si>
  <si>
    <t>کارخانجات تولیدی نیروترانسفو</t>
  </si>
  <si>
    <t>کارخانجات‌ قند قزوین‌</t>
  </si>
  <si>
    <t>کاشی‌ الوند</t>
  </si>
  <si>
    <t>کشت و دام قیام اصفهان</t>
  </si>
  <si>
    <t>کشت و صنعت جوین</t>
  </si>
  <si>
    <t>کشت و صنعت دشت خرم دره</t>
  </si>
  <si>
    <t>کشت وصنعت شریف آباد</t>
  </si>
  <si>
    <t>کشت وصنعت و دامپروری پگاه فارس</t>
  </si>
  <si>
    <t>کشتیرانی جمهوری اسلامی ایران</t>
  </si>
  <si>
    <t>کلر پارس</t>
  </si>
  <si>
    <t>کولان سل</t>
  </si>
  <si>
    <t>سرمایه گذاری توسعه صنایع سیمان</t>
  </si>
  <si>
    <t>فروشگاههای زنجیره ای افق کوروش</t>
  </si>
  <si>
    <t>سبحان دارو</t>
  </si>
  <si>
    <t>ایمن خودرو شرق</t>
  </si>
  <si>
    <t>معادن‌منگنزایران‌</t>
  </si>
  <si>
    <t>نفت‌ بهران‌</t>
  </si>
  <si>
    <t>پشم‌شیشه‌ایران‌</t>
  </si>
  <si>
    <t>البرزدارو</t>
  </si>
  <si>
    <t>جمع</t>
  </si>
  <si>
    <t>نام سهام</t>
  </si>
  <si>
    <t>قیمت اعمال</t>
  </si>
  <si>
    <t>تاریخ اعمال</t>
  </si>
  <si>
    <t>-2-1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</si>
  <si>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</si>
  <si>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</si>
  <si>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</si>
  <si>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</si>
  <si>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</si>
  <si>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</si>
  <si>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</si>
  <si>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</si>
  <si>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</si>
  <si>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</si>
  <si>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</si>
  <si>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</si>
  <si>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</si>
  <si>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جنت آباد</t>
  </si>
  <si>
    <t>سپرده کوتاه مدت بانک تجارت تخصصی بورس</t>
  </si>
  <si>
    <t>سپرده کوتاه مدت بانک خاورمیانه نیایش</t>
  </si>
  <si>
    <t>سپرده کوتاه مدت بانک سامان سرو</t>
  </si>
  <si>
    <t>سپرده کوتاه مدت بانک گردشگری قیطریه</t>
  </si>
  <si>
    <t>سپرده کوتاه مدت بانک صادرات بوستان دهم</t>
  </si>
  <si>
    <t>سپرده کوتاه مدت بانک دی سهروردی</t>
  </si>
  <si>
    <t>سپرده بلند مدت بانک گردشگری قیطریه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</si>
  <si>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</si>
  <si>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</si>
  <si>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</si>
  <si>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</si>
  <si>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</si>
  <si>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</si>
  <si>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</si>
  <si>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</si>
  <si>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</si>
  <si>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</si>
  <si>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</si>
  <si>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</si>
  <si>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</si>
  <si>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</si>
  <si>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</si>
  <si>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</si>
  <si>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</si>
  <si>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</si>
  <si>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</si>
  <si>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</si>
  <si>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</si>
  <si>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</si>
  <si>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بیمه کارآفرین</t>
  </si>
  <si>
    <t>گروه دارویی سبحان</t>
  </si>
  <si>
    <t>گروه مالی مهرگان تامین پارس</t>
  </si>
  <si>
    <t>سرمایه‌ گذاری‌ البرز(هلدینگ‌</t>
  </si>
  <si>
    <t>شیشه‌ و گاز</t>
  </si>
  <si>
    <t>پتروشیمی جم</t>
  </si>
  <si>
    <t>مجتمع کاشی و سنگ پرسپولیس یزد</t>
  </si>
  <si>
    <t>ماشین‌ سازی‌ اراک‌</t>
  </si>
  <si>
    <t>شمش نقره SilverBar</t>
  </si>
  <si>
    <t>گروه مدیریت سرمایه گذاری امید</t>
  </si>
  <si>
    <t>فولاد شاهرود</t>
  </si>
  <si>
    <t>پتروشیمی پارس</t>
  </si>
  <si>
    <t>فولاد کاوه جنوب کیش</t>
  </si>
  <si>
    <t>بانک خاورمیانه</t>
  </si>
  <si>
    <t>پالایش نفت بندرعباس</t>
  </si>
  <si>
    <t>نفت سپاهان</t>
  </si>
  <si>
    <t>کشت و دامداری فکا</t>
  </si>
  <si>
    <t>سرمایه گذاری سبحان</t>
  </si>
  <si>
    <t>شیرپاستوریزه‌پگاه‌اصفهان‌</t>
  </si>
  <si>
    <t>گروه مالی داتام</t>
  </si>
  <si>
    <t>توسعه خدمات دریایی وبندری سینا</t>
  </si>
  <si>
    <t>حمل و نقل گهرترابر سیرجان</t>
  </si>
  <si>
    <t>داروسازی کاسپین تامین</t>
  </si>
  <si>
    <t>بانک ملت</t>
  </si>
  <si>
    <t>ح . کاشی‌ الوند</t>
  </si>
  <si>
    <t>پگاه‌آذربایجان‌غربی‌</t>
  </si>
  <si>
    <t>ح. پخش البرز</t>
  </si>
  <si>
    <t>کیمیا کالای رازی</t>
  </si>
  <si>
    <t>صنایع غذایی رضوی</t>
  </si>
  <si>
    <t>ح.سرمایه گذاری خوارزمی</t>
  </si>
  <si>
    <t>شرکت کی بی سی</t>
  </si>
  <si>
    <t>سرمایه‌گذاری‌توکافولاد(هلدینگ</t>
  </si>
  <si>
    <t>داروسازی‌ ابوریحان‌</t>
  </si>
  <si>
    <t>داروسازی‌ اکسیر</t>
  </si>
  <si>
    <t>کویر تایر</t>
  </si>
  <si>
    <t>ح . توسعه‌معادن‌وفلزات‌</t>
  </si>
  <si>
    <t>سرمایه گذاری تامین اجتماعی</t>
  </si>
  <si>
    <t>گروه مالی نماد غدیر(سهامی عام)</t>
  </si>
  <si>
    <t>مهرمام میهن</t>
  </si>
  <si>
    <t>آلومینای ایران</t>
  </si>
  <si>
    <t>ح . سرمایه گذاری صدرتامین</t>
  </si>
  <si>
    <t>پتروشیمی پردیس</t>
  </si>
  <si>
    <t>تایدواترخاورمیانه</t>
  </si>
  <si>
    <t>-2-2</t>
  </si>
  <si>
    <t>-3-2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</si>
  <si>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</si>
  <si>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</si>
  <si>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</si>
  <si>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</si>
  <si>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</si>
  <si>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</si>
  <si>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</si>
  <si>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</si>
  <si>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</si>
  <si>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</si>
  <si>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</si>
  <si>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</si>
  <si>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</si>
  <si>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</si>
  <si>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</si>
  <si>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1405/04/30</t>
  </si>
  <si>
    <t>1404/12/10</t>
  </si>
  <si>
    <t>1405/04/10</t>
  </si>
  <si>
    <t>1405/04/27</t>
  </si>
  <si>
    <t>1405/03/27</t>
  </si>
  <si>
    <t>1405/03/20</t>
  </si>
  <si>
    <t>1405/04/24</t>
  </si>
  <si>
    <t>1404/11/09</t>
  </si>
  <si>
    <t>1405/03/03</t>
  </si>
  <si>
    <t>1405/03/30</t>
  </si>
  <si>
    <t>1404/12/05</t>
  </si>
  <si>
    <t>1405/02/30</t>
  </si>
  <si>
    <t>1405/03/25</t>
  </si>
  <si>
    <t>1405/03/24</t>
  </si>
  <si>
    <t>1404/12/03</t>
  </si>
  <si>
    <t>1405/04/29</t>
  </si>
  <si>
    <t>1405/04/17</t>
  </si>
  <si>
    <t>1405/01/31</t>
  </si>
  <si>
    <t>1405/04/25</t>
  </si>
  <si>
    <t>1405/04/11</t>
  </si>
  <si>
    <t>1405/02/14</t>
  </si>
  <si>
    <t>1405/03/09</t>
  </si>
  <si>
    <t>1405/03/12</t>
  </si>
  <si>
    <t>1405/02/27</t>
  </si>
  <si>
    <t>1405/04/21</t>
  </si>
  <si>
    <t>1405/03/23</t>
  </si>
  <si>
    <t>1405/03/16</t>
  </si>
  <si>
    <t>1404/10/09</t>
  </si>
  <si>
    <t>1404/10/24</t>
  </si>
  <si>
    <t>1405/04/28</t>
  </si>
  <si>
    <t>1405/01/27</t>
  </si>
  <si>
    <t>1405/02/02</t>
  </si>
  <si>
    <t>1405/04/22</t>
  </si>
  <si>
    <t>1405/01/30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</si>
  <si>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</si>
  <si>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</si>
  <si>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</si>
  <si>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</si>
  <si>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</si>
  <si>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</si>
  <si>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</si>
  <si>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</si>
  <si>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</si>
  <si>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</si>
  <si>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</si>
  <si>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</si>
  <si>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</si>
  <si>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</si>
  <si>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</si>
  <si>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</si>
  <si>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</si>
  <si>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</si>
  <si>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ضستا30401</t>
  </si>
  <si>
    <t>ضستا30411</t>
  </si>
  <si>
    <t>درآمد ناشی از تغییر قیمت اوراق بهادار</t>
  </si>
  <si>
    <t>سود و زیان ناشی از تغییر قیمت</t>
  </si>
  <si>
    <t xml:space="preserve">نام شرکت </t>
  </si>
  <si>
    <t xml:space="preserve">خرید طی دوره </t>
  </si>
  <si>
    <t xml:space="preserve">قیمت </t>
  </si>
  <si>
    <t>به دستور سازمان بورس و اوراق بهادار
به جهت اثرات جنگ تحمیلی</t>
  </si>
  <si>
    <t>درآمد حاصل از سرمایه­گذاری در اوراق سپرده کالایی:</t>
  </si>
  <si>
    <t>درآمد حاصل از سرمایه گذاری در اوراق سپرده کالایی</t>
  </si>
  <si>
    <t>سرمایه‌گذاری در اوراق سپرده کالایی</t>
  </si>
  <si>
    <t>3-1</t>
  </si>
  <si>
    <t xml:space="preserve"> بانک گردشگری قیطریه</t>
  </si>
  <si>
    <t xml:space="preserve"> موسسه اعتباری ملل جنت آباد</t>
  </si>
  <si>
    <t xml:space="preserve"> بانک تجارت تخصصی بورس</t>
  </si>
  <si>
    <t xml:space="preserve"> بانک خاورمیانه نیایش</t>
  </si>
  <si>
    <t xml:space="preserve"> بانک سامان سرو</t>
  </si>
  <si>
    <t xml:space="preserve"> بانک صادرات بوستان دهم</t>
  </si>
  <si>
    <t xml:space="preserve"> بانک دی سهروردی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</si>
</sst>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B Nazanin"/>
      <charset val="178"/>
    </font>
    <font>
      <sz val="10"/>
      <color rgb="FF000000"/>
      <name val="Arial"/>
      <family val="2"/>
    </font>
    <font>
      <sz val="10"/>
      <color theme="0"/>
      <name val="Arial"/>
      <family val="2"/>
    </font>
    <font>
      <b/>
      <sz val="16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8" fillId="0" borderId="0"/>
  </cellStyleXfs>
  <cellXfs count="110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3" fontId="5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4" fontId="5" fillId="0" borderId="0" xfId="0" applyNumberFormat="1" applyFont="1" applyAlignment="1">
      <alignment horizontal="center" vertical="top"/>
    </xf>
    <xf numFmtId="3" fontId="5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4" fontId="5" fillId="0" borderId="6" xfId="0" applyNumberFormat="1" applyFont="1" applyBorder="1" applyAlignment="1">
      <alignment horizontal="center"/>
    </xf>
    <xf numFmtId="3" fontId="9" fillId="0" borderId="0" xfId="0" applyNumberFormat="1" applyFont="1" applyAlignment="1">
      <alignment horizontal="left"/>
    </xf>
    <xf numFmtId="37" fontId="0" fillId="0" borderId="0" xfId="0" applyNumberFormat="1" applyAlignment="1">
      <alignment horizontal="left"/>
    </xf>
    <xf numFmtId="0" fontId="5" fillId="0" borderId="0" xfId="2" applyFont="1" applyAlignment="1">
      <alignment horizontal="left"/>
    </xf>
    <xf numFmtId="49" fontId="3" fillId="0" borderId="0" xfId="2" applyNumberFormat="1" applyFont="1" applyAlignment="1">
      <alignment horizontal="right" vertical="center"/>
    </xf>
    <xf numFmtId="0" fontId="7" fillId="0" borderId="0" xfId="2" applyFont="1" applyAlignment="1">
      <alignment horizontal="left"/>
    </xf>
    <xf numFmtId="0" fontId="5" fillId="0" borderId="0" xfId="2" applyFont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37" fontId="5" fillId="0" borderId="0" xfId="2" applyNumberFormat="1" applyFont="1" applyAlignment="1">
      <alignment horizontal="center" vertical="center"/>
    </xf>
    <xf numFmtId="10" fontId="5" fillId="0" borderId="0" xfId="2" applyNumberFormat="1" applyFont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37" fontId="5" fillId="0" borderId="6" xfId="2" applyNumberFormat="1" applyFont="1" applyBorder="1" applyAlignment="1">
      <alignment horizontal="center" vertical="center"/>
    </xf>
    <xf numFmtId="10" fontId="5" fillId="0" borderId="6" xfId="2" applyNumberFormat="1" applyFont="1" applyBorder="1" applyAlignment="1">
      <alignment horizontal="center" vertical="center"/>
    </xf>
    <xf numFmtId="0" fontId="8" fillId="0" borderId="0" xfId="2" applyAlignment="1">
      <alignment horizontal="left"/>
    </xf>
    <xf numFmtId="37" fontId="5" fillId="0" borderId="0" xfId="2" applyNumberFormat="1" applyFont="1" applyAlignment="1">
      <alignment vertical="center"/>
    </xf>
    <xf numFmtId="164" fontId="0" fillId="0" borderId="0" xfId="1" applyNumberFormat="1" applyFont="1" applyAlignment="1">
      <alignment horizontal="left"/>
    </xf>
    <xf numFmtId="164" fontId="0" fillId="0" borderId="0" xfId="0" applyNumberFormat="1" applyAlignment="1">
      <alignment horizontal="left"/>
    </xf>
    <xf numFmtId="43" fontId="0" fillId="0" borderId="0" xfId="0" applyNumberFormat="1" applyAlignment="1">
      <alignment horizontal="left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left"/>
    </xf>
    <xf numFmtId="0" fontId="5" fillId="0" borderId="2" xfId="0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37" fontId="5" fillId="0" borderId="2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5" fillId="0" borderId="5" xfId="0" applyNumberFormat="1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0" fillId="0" borderId="4" xfId="0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7" fontId="5" fillId="0" borderId="2" xfId="0" applyNumberFormat="1" applyFont="1" applyBorder="1" applyAlignment="1">
      <alignment horizontal="center" vertical="top"/>
    </xf>
    <xf numFmtId="37" fontId="0" fillId="0" borderId="0" xfId="0" applyNumberFormat="1" applyAlignment="1">
      <alignment horizontal="center"/>
    </xf>
    <xf numFmtId="37" fontId="5" fillId="0" borderId="0" xfId="0" applyNumberFormat="1" applyFont="1" applyAlignment="1">
      <alignment horizontal="center" vertical="top"/>
    </xf>
    <xf numFmtId="37" fontId="5" fillId="0" borderId="5" xfId="0" applyNumberFormat="1" applyFont="1" applyBorder="1" applyAlignment="1">
      <alignment horizontal="center" vertical="top"/>
    </xf>
    <xf numFmtId="37" fontId="5" fillId="0" borderId="4" xfId="0" applyNumberFormat="1" applyFont="1" applyBorder="1" applyAlignment="1">
      <alignment horizontal="center" vertical="top"/>
    </xf>
    <xf numFmtId="164" fontId="5" fillId="0" borderId="2" xfId="1" applyNumberFormat="1" applyFont="1" applyFill="1" applyBorder="1" applyAlignment="1">
      <alignment horizontal="center" vertical="center"/>
    </xf>
    <xf numFmtId="164" fontId="5" fillId="0" borderId="0" xfId="1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49" fontId="3" fillId="0" borderId="0" xfId="0" applyNumberFormat="1" applyFont="1" applyAlignment="1">
      <alignment horizontal="right" vertical="center"/>
    </xf>
    <xf numFmtId="10" fontId="5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7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2" fontId="4" fillId="0" borderId="7" xfId="0" applyNumberFormat="1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37" fontId="5" fillId="0" borderId="0" xfId="2" applyNumberFormat="1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3" fillId="0" borderId="0" xfId="2" applyFont="1" applyAlignment="1">
      <alignment horizontal="right" vertical="center"/>
    </xf>
    <xf numFmtId="0" fontId="5" fillId="0" borderId="2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</cellXfs>
  <cellStyles count="3">
    <cellStyle name="Comma" xfId="1" builtinId="3"/>
    <cellStyle name="Normal" xfId="0" builtinId="0"/>
    <cellStyle name="Normal 2" xfId="2" xr:uid="{C09BAEB8-5103-4C93-A8BD-0782AF6757E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2268454</xdr:colOff>
      <xdr:row>11</xdr:row>
      <xdr:rowOff>125830</xdr:rowOff>
    </xdr:from>
    <xdr:to>
      <xdr:col>2</xdr:col>
      <xdr:colOff>1511436</xdr:colOff>
      <xdr:row>17</xdr:row>
      <xdr:rowOff>130230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117B9D-69A9-2CDC-CEF9-55B3E2014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20994353" y="1890462"/>
          <a:ext cx="3875140" cy="9669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9:C24"/>
  <sheetViews>
    <sheetView rightToLeft="1" tabSelected="1" view="pageBreakPreview" topLeftCell="A2" zoomScale="95" zoomScaleNormal="100" zoomScaleSheetLayoutView="95" workbookViewId="0">
      <selection activeCell="A19" sqref="A19:C19"/>
    </sheetView>
  </sheetViews>
  <sheetFormatPr defaultRowHeight="12.75" x14ac:dyDescent="0.2"/>
  <cols>
    <col min="1" max="1" width="35.42578125" customWidth="1"/>
    <col min="2" max="2" width="34" customWidth="1"/>
    <col min="3" max="3" width="57" customWidth="1"/>
  </cols>
  <sheetData>
    <row r="19" spans="1:3" ht="26.25" x14ac:dyDescent="0.2">
      <c r="A19" s="84" t="s">
        <v>0</v>
      </c>
      <c r="B19" s="84"/>
      <c r="C19" s="84"/>
    </row>
    <row r="20" spans="1:3" ht="26.25" x14ac:dyDescent="0.2">
      <c r="A20" s="84" t="s">
        <v>1</v>
      </c>
      <c r="B20" s="84"/>
      <c r="C20" s="84"/>
    </row>
    <row r="21" spans="1:3" ht="26.25" x14ac:dyDescent="0.2">
      <c r="A21" s="84" t="s">
        <v>2</v>
      </c>
      <c r="B21" s="84"/>
      <c r="C21" s="84"/>
    </row>
    <row r="22" spans="1:3" ht="7.35" customHeight="1" x14ac:dyDescent="0.2"/>
    <row r="23" spans="1:3" ht="123.6" customHeight="1" x14ac:dyDescent="0.2">
      <c r="B23" s="85"/>
    </row>
    <row r="24" spans="1:3" ht="123.6" customHeight="1" x14ac:dyDescent="0.2">
      <c r="B24" s="85"/>
    </row>
  </sheetData>
  <mergeCells count="4">
    <mergeCell ref="A19:C19"/>
    <mergeCell ref="A20:C20"/>
    <mergeCell ref="A21:C21"/>
    <mergeCell ref="B23:B24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6">
    <pageSetUpPr fitToPage="1"/>
  </sheetPr>
  <dimension ref="A1:F16"/>
  <sheetViews>
    <sheetView rightToLeft="1" zoomScaleNormal="100" zoomScaleSheetLayoutView="100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86" t="s">
        <v>0</v>
      </c>
      <c r="B1" s="86"/>
      <c r="C1" s="86"/>
      <c r="D1" s="86"/>
      <c r="E1" s="86"/>
      <c r="F1" s="86"/>
    </row>
    <row r="2" spans="1:6" ht="21.75" customHeight="1" x14ac:dyDescent="0.2">
      <c r="A2" s="86" t="s">
        <v>134</v>
      </c>
      <c r="B2" s="86"/>
      <c r="C2" s="86"/>
      <c r="D2" s="86"/>
      <c r="E2" s="86"/>
      <c r="F2" s="86"/>
    </row>
    <row r="3" spans="1:6" ht="21.75" customHeight="1" x14ac:dyDescent="0.2">
      <c r="A3" s="86" t="s">
        <v>2</v>
      </c>
      <c r="B3" s="86"/>
      <c r="C3" s="86"/>
      <c r="D3" s="86"/>
      <c r="E3" s="86"/>
      <c r="F3" s="86"/>
    </row>
    <row r="4" spans="1:6" ht="14.45" customHeight="1" x14ac:dyDescent="0.2"/>
    <row r="5" spans="1:6" ht="29.1" customHeight="1" x14ac:dyDescent="0.2">
      <c r="A5" s="79" t="s">
        <v>203</v>
      </c>
      <c r="B5" s="87" t="s">
        <v>147</v>
      </c>
      <c r="C5" s="87"/>
      <c r="D5" s="87"/>
      <c r="E5" s="87"/>
      <c r="F5" s="87"/>
    </row>
    <row r="6" spans="1:6" ht="14.45" customHeight="1" x14ac:dyDescent="0.2">
      <c r="A6" s="11"/>
      <c r="B6" s="11"/>
      <c r="C6" s="11"/>
      <c r="D6" s="2" t="s">
        <v>150</v>
      </c>
      <c r="E6" s="11"/>
      <c r="F6" s="2" t="s">
        <v>9</v>
      </c>
    </row>
    <row r="7" spans="1:6" ht="23.25" customHeight="1" x14ac:dyDescent="0.2">
      <c r="A7" s="88" t="s">
        <v>147</v>
      </c>
      <c r="B7" s="88"/>
      <c r="C7" s="11"/>
      <c r="D7" s="4" t="s">
        <v>123</v>
      </c>
      <c r="E7" s="11"/>
      <c r="F7" s="4" t="s">
        <v>123</v>
      </c>
    </row>
    <row r="8" spans="1:6" ht="21.75" customHeight="1" x14ac:dyDescent="0.2">
      <c r="A8" s="108" t="s">
        <v>147</v>
      </c>
      <c r="B8" s="108"/>
      <c r="C8" s="11"/>
      <c r="D8" s="39">
        <v>0</v>
      </c>
      <c r="E8" s="11"/>
      <c r="F8" s="39">
        <v>23630991865</v>
      </c>
    </row>
    <row r="9" spans="1:6" ht="21.75" customHeight="1" x14ac:dyDescent="0.2">
      <c r="A9" s="109" t="s">
        <v>208</v>
      </c>
      <c r="B9" s="109"/>
      <c r="C9" s="11"/>
      <c r="D9" s="42">
        <v>37147796630</v>
      </c>
      <c r="E9" s="11"/>
      <c r="F9" s="42">
        <v>113415511561</v>
      </c>
    </row>
    <row r="10" spans="1:6" ht="21.75" customHeight="1" x14ac:dyDescent="0.2">
      <c r="A10" s="98" t="s">
        <v>108</v>
      </c>
      <c r="B10" s="98"/>
      <c r="C10" s="11"/>
      <c r="D10" s="43">
        <f>SUM(D8:D9)</f>
        <v>37147796630</v>
      </c>
      <c r="E10" s="11"/>
      <c r="F10" s="43">
        <f>SUM(F8:F9)</f>
        <v>137046503426</v>
      </c>
    </row>
    <row r="11" spans="1:6" x14ac:dyDescent="0.2">
      <c r="A11" s="11"/>
      <c r="B11" s="11"/>
      <c r="C11" s="11"/>
      <c r="D11" s="11"/>
      <c r="E11" s="11"/>
      <c r="F11" s="11"/>
    </row>
    <row r="12" spans="1:6" x14ac:dyDescent="0.2">
      <c r="A12" s="11"/>
      <c r="B12" s="11"/>
      <c r="C12" s="11"/>
      <c r="D12" s="11"/>
      <c r="E12" s="11"/>
      <c r="F12" s="11"/>
    </row>
    <row r="13" spans="1:6" x14ac:dyDescent="0.2">
      <c r="A13" s="11"/>
      <c r="B13" s="11"/>
      <c r="C13" s="11"/>
      <c r="D13" s="11"/>
      <c r="E13" s="11"/>
      <c r="F13" s="11"/>
    </row>
    <row r="14" spans="1:6" x14ac:dyDescent="0.2">
      <c r="A14" s="11"/>
      <c r="B14" s="11"/>
      <c r="C14" s="11"/>
      <c r="D14" s="11"/>
      <c r="E14" s="11"/>
      <c r="F14" s="11"/>
    </row>
    <row r="15" spans="1:6" x14ac:dyDescent="0.2">
      <c r="A15" s="11"/>
      <c r="B15" s="11"/>
      <c r="C15" s="11"/>
      <c r="D15" s="11"/>
      <c r="E15" s="11"/>
      <c r="F15" s="11"/>
    </row>
    <row r="16" spans="1:6" x14ac:dyDescent="0.2">
      <c r="A16" s="11"/>
      <c r="B16" s="11"/>
      <c r="C16" s="11"/>
      <c r="D16" s="11"/>
      <c r="E16" s="11"/>
      <c r="F16" s="11"/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7">
    <pageSetUpPr fitToPage="1"/>
  </sheetPr>
  <dimension ref="A1:S72"/>
  <sheetViews>
    <sheetView rightToLeft="1" zoomScaleNormal="100" zoomScaleSheetLayoutView="112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8.28515625" bestFit="1" customWidth="1"/>
    <col min="6" max="6" width="1.28515625" customWidth="1"/>
    <col min="7" max="7" width="19" bestFit="1" customWidth="1"/>
    <col min="8" max="8" width="1.28515625" customWidth="1"/>
    <col min="9" max="9" width="19.140625" bestFit="1" customWidth="1"/>
    <col min="10" max="10" width="1.28515625" customWidth="1"/>
    <col min="11" max="11" width="16.5703125" bestFit="1" customWidth="1"/>
    <col min="12" max="12" width="1.28515625" customWidth="1"/>
    <col min="13" max="13" width="20.140625" bestFit="1" customWidth="1"/>
    <col min="14" max="14" width="1.28515625" customWidth="1"/>
    <col min="15" max="15" width="19.140625" bestFit="1" customWidth="1"/>
    <col min="16" max="16" width="1.28515625" customWidth="1"/>
    <col min="17" max="17" width="16.28515625" bestFit="1" customWidth="1"/>
    <col min="18" max="18" width="1.28515625" customWidth="1"/>
    <col min="19" max="19" width="20.140625" bestFit="1" customWidth="1"/>
    <col min="20" max="20" width="0.28515625" customWidth="1"/>
  </cols>
  <sheetData>
    <row r="1" spans="1:19" ht="29.1" customHeight="1" x14ac:dyDescent="0.2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19" ht="21.75" customHeight="1" x14ac:dyDescent="0.2">
      <c r="A2" s="86" t="s">
        <v>134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</row>
    <row r="3" spans="1:19" ht="21.75" customHeight="1" x14ac:dyDescent="0.2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</row>
    <row r="4" spans="1:19" ht="14.45" customHeight="1" x14ac:dyDescent="0.2"/>
    <row r="5" spans="1:19" ht="14.45" customHeight="1" x14ac:dyDescent="0.2">
      <c r="A5" s="87" t="s">
        <v>153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</row>
    <row r="6" spans="1:19" ht="14.45" customHeight="1" x14ac:dyDescent="0.2">
      <c r="A6" s="88" t="s">
        <v>109</v>
      </c>
      <c r="B6" s="11"/>
      <c r="C6" s="88" t="s">
        <v>209</v>
      </c>
      <c r="D6" s="88"/>
      <c r="E6" s="88"/>
      <c r="F6" s="88"/>
      <c r="G6" s="88"/>
      <c r="H6" s="11"/>
      <c r="I6" s="88" t="s">
        <v>150</v>
      </c>
      <c r="J6" s="88"/>
      <c r="K6" s="88"/>
      <c r="L6" s="88"/>
      <c r="M6" s="88"/>
      <c r="N6" s="11"/>
      <c r="O6" s="88" t="s">
        <v>151</v>
      </c>
      <c r="P6" s="88"/>
      <c r="Q6" s="88"/>
      <c r="R6" s="88"/>
      <c r="S6" s="88"/>
    </row>
    <row r="7" spans="1:19" ht="29.1" customHeight="1" x14ac:dyDescent="0.2">
      <c r="A7" s="88"/>
      <c r="B7" s="11"/>
      <c r="C7" s="8" t="s">
        <v>210</v>
      </c>
      <c r="D7" s="65"/>
      <c r="E7" s="8" t="s">
        <v>211</v>
      </c>
      <c r="F7" s="65"/>
      <c r="G7" s="8" t="s">
        <v>212</v>
      </c>
      <c r="H7" s="11"/>
      <c r="I7" s="8" t="s">
        <v>213</v>
      </c>
      <c r="J7" s="65"/>
      <c r="K7" s="8" t="s">
        <v>214</v>
      </c>
      <c r="L7" s="65"/>
      <c r="M7" s="8" t="s">
        <v>215</v>
      </c>
      <c r="N7" s="11"/>
      <c r="O7" s="8" t="s">
        <v>213</v>
      </c>
      <c r="P7" s="65"/>
      <c r="Q7" s="8" t="s">
        <v>214</v>
      </c>
      <c r="R7" s="65"/>
      <c r="S7" s="8" t="s">
        <v>215</v>
      </c>
    </row>
    <row r="8" spans="1:19" ht="21.75" customHeight="1" x14ac:dyDescent="0.2">
      <c r="A8" s="38" t="s">
        <v>22</v>
      </c>
      <c r="B8" s="11"/>
      <c r="C8" s="38" t="s">
        <v>216</v>
      </c>
      <c r="D8" s="11"/>
      <c r="E8" s="71">
        <v>1000800000</v>
      </c>
      <c r="F8" s="72"/>
      <c r="G8" s="71">
        <v>126</v>
      </c>
      <c r="H8" s="72"/>
      <c r="I8" s="71">
        <v>126100800000</v>
      </c>
      <c r="J8" s="72"/>
      <c r="K8" s="71">
        <v>17929725969</v>
      </c>
      <c r="L8" s="72"/>
      <c r="M8" s="71">
        <v>108171074031</v>
      </c>
      <c r="N8" s="72"/>
      <c r="O8" s="71">
        <v>126100800000</v>
      </c>
      <c r="P8" s="72"/>
      <c r="Q8" s="71">
        <v>17929725969</v>
      </c>
      <c r="R8" s="72"/>
      <c r="S8" s="71">
        <v>108171074031</v>
      </c>
    </row>
    <row r="9" spans="1:19" ht="21.75" customHeight="1" x14ac:dyDescent="0.2">
      <c r="A9" s="40" t="s">
        <v>60</v>
      </c>
      <c r="B9" s="11"/>
      <c r="C9" s="40" t="s">
        <v>217</v>
      </c>
      <c r="D9" s="11"/>
      <c r="E9" s="73">
        <v>350000000</v>
      </c>
      <c r="F9" s="72"/>
      <c r="G9" s="73">
        <v>1500</v>
      </c>
      <c r="H9" s="72"/>
      <c r="I9" s="73">
        <v>0</v>
      </c>
      <c r="J9" s="72"/>
      <c r="K9" s="73">
        <v>0</v>
      </c>
      <c r="L9" s="72"/>
      <c r="M9" s="73">
        <v>0</v>
      </c>
      <c r="N9" s="72"/>
      <c r="O9" s="73">
        <v>525000000000</v>
      </c>
      <c r="P9" s="72"/>
      <c r="Q9" s="73">
        <v>0</v>
      </c>
      <c r="R9" s="72"/>
      <c r="S9" s="73">
        <v>525000000000</v>
      </c>
    </row>
    <row r="10" spans="1:19" ht="21.75" customHeight="1" x14ac:dyDescent="0.2">
      <c r="A10" s="40" t="s">
        <v>71</v>
      </c>
      <c r="B10" s="11"/>
      <c r="C10" s="40" t="s">
        <v>218</v>
      </c>
      <c r="D10" s="11"/>
      <c r="E10" s="73">
        <v>35000000</v>
      </c>
      <c r="F10" s="72"/>
      <c r="G10" s="73">
        <v>2600</v>
      </c>
      <c r="H10" s="72"/>
      <c r="I10" s="73">
        <v>91000000000</v>
      </c>
      <c r="J10" s="72"/>
      <c r="K10" s="73">
        <v>5724005135</v>
      </c>
      <c r="L10" s="72"/>
      <c r="M10" s="73">
        <v>85275994865</v>
      </c>
      <c r="N10" s="72"/>
      <c r="O10" s="73">
        <v>91000000000</v>
      </c>
      <c r="P10" s="72"/>
      <c r="Q10" s="73">
        <v>5724005135</v>
      </c>
      <c r="R10" s="72"/>
      <c r="S10" s="73">
        <v>85275994865</v>
      </c>
    </row>
    <row r="11" spans="1:19" ht="21.75" customHeight="1" x14ac:dyDescent="0.2">
      <c r="A11" s="40" t="s">
        <v>87</v>
      </c>
      <c r="B11" s="11"/>
      <c r="C11" s="40" t="s">
        <v>219</v>
      </c>
      <c r="D11" s="11"/>
      <c r="E11" s="73">
        <v>200000000</v>
      </c>
      <c r="F11" s="72"/>
      <c r="G11" s="73">
        <v>85</v>
      </c>
      <c r="H11" s="72"/>
      <c r="I11" s="73">
        <v>17000000000</v>
      </c>
      <c r="J11" s="72"/>
      <c r="K11" s="73">
        <v>2391406710</v>
      </c>
      <c r="L11" s="72"/>
      <c r="M11" s="73">
        <v>14608593290</v>
      </c>
      <c r="N11" s="72"/>
      <c r="O11" s="73">
        <v>17000000000</v>
      </c>
      <c r="P11" s="72"/>
      <c r="Q11" s="73">
        <v>2391406710</v>
      </c>
      <c r="R11" s="72"/>
      <c r="S11" s="73">
        <v>14608593290</v>
      </c>
    </row>
    <row r="12" spans="1:19" ht="21.75" customHeight="1" x14ac:dyDescent="0.2">
      <c r="A12" s="40" t="s">
        <v>51</v>
      </c>
      <c r="B12" s="11"/>
      <c r="C12" s="40" t="s">
        <v>219</v>
      </c>
      <c r="D12" s="11"/>
      <c r="E12" s="73">
        <v>60000000</v>
      </c>
      <c r="F12" s="72"/>
      <c r="G12" s="73">
        <v>350</v>
      </c>
      <c r="H12" s="72"/>
      <c r="I12" s="73">
        <v>21000000000</v>
      </c>
      <c r="J12" s="72"/>
      <c r="K12" s="73">
        <v>2954090642</v>
      </c>
      <c r="L12" s="72"/>
      <c r="M12" s="73">
        <v>18045909358</v>
      </c>
      <c r="N12" s="72"/>
      <c r="O12" s="73">
        <v>21000000000</v>
      </c>
      <c r="P12" s="72"/>
      <c r="Q12" s="73">
        <v>2954090642</v>
      </c>
      <c r="R12" s="72"/>
      <c r="S12" s="73">
        <v>18045909358</v>
      </c>
    </row>
    <row r="13" spans="1:19" ht="21.75" customHeight="1" x14ac:dyDescent="0.2">
      <c r="A13" s="40" t="s">
        <v>34</v>
      </c>
      <c r="B13" s="11"/>
      <c r="C13" s="40" t="s">
        <v>220</v>
      </c>
      <c r="D13" s="11"/>
      <c r="E13" s="73">
        <v>17527584</v>
      </c>
      <c r="F13" s="72"/>
      <c r="G13" s="73">
        <v>6928</v>
      </c>
      <c r="H13" s="72"/>
      <c r="I13" s="73">
        <v>0</v>
      </c>
      <c r="J13" s="72"/>
      <c r="K13" s="73">
        <v>0</v>
      </c>
      <c r="L13" s="72"/>
      <c r="M13" s="73">
        <v>0</v>
      </c>
      <c r="N13" s="72"/>
      <c r="O13" s="73">
        <v>121431101952</v>
      </c>
      <c r="P13" s="72"/>
      <c r="Q13" s="73">
        <v>5857823693</v>
      </c>
      <c r="R13" s="72"/>
      <c r="S13" s="73">
        <v>115573278259</v>
      </c>
    </row>
    <row r="14" spans="1:19" ht="21.75" customHeight="1" x14ac:dyDescent="0.2">
      <c r="A14" s="40" t="s">
        <v>64</v>
      </c>
      <c r="B14" s="11"/>
      <c r="C14" s="40" t="s">
        <v>221</v>
      </c>
      <c r="D14" s="11"/>
      <c r="E14" s="73">
        <v>2100000</v>
      </c>
      <c r="F14" s="72"/>
      <c r="G14" s="73">
        <v>28874</v>
      </c>
      <c r="H14" s="72"/>
      <c r="I14" s="73">
        <v>0</v>
      </c>
      <c r="J14" s="72"/>
      <c r="K14" s="73">
        <v>0</v>
      </c>
      <c r="L14" s="72"/>
      <c r="M14" s="73">
        <v>0</v>
      </c>
      <c r="N14" s="72"/>
      <c r="O14" s="73">
        <v>60635400000</v>
      </c>
      <c r="P14" s="72"/>
      <c r="Q14" s="73">
        <v>0</v>
      </c>
      <c r="R14" s="72"/>
      <c r="S14" s="73">
        <v>60635400000</v>
      </c>
    </row>
    <row r="15" spans="1:19" ht="21.75" customHeight="1" x14ac:dyDescent="0.2">
      <c r="A15" s="40" t="s">
        <v>106</v>
      </c>
      <c r="B15" s="11"/>
      <c r="C15" s="40" t="s">
        <v>222</v>
      </c>
      <c r="D15" s="11"/>
      <c r="E15" s="73">
        <v>59855745</v>
      </c>
      <c r="F15" s="72"/>
      <c r="G15" s="73">
        <v>1000</v>
      </c>
      <c r="H15" s="72"/>
      <c r="I15" s="73">
        <v>59855745000</v>
      </c>
      <c r="J15" s="72"/>
      <c r="K15" s="73">
        <v>8328983384</v>
      </c>
      <c r="L15" s="72"/>
      <c r="M15" s="73">
        <v>51526761616</v>
      </c>
      <c r="N15" s="72"/>
      <c r="O15" s="73">
        <v>59855745000</v>
      </c>
      <c r="P15" s="72"/>
      <c r="Q15" s="73">
        <v>8328983384</v>
      </c>
      <c r="R15" s="72"/>
      <c r="S15" s="73">
        <v>51526761616</v>
      </c>
    </row>
    <row r="16" spans="1:19" ht="21.75" customHeight="1" x14ac:dyDescent="0.2">
      <c r="A16" s="40" t="s">
        <v>163</v>
      </c>
      <c r="B16" s="11"/>
      <c r="C16" s="40" t="s">
        <v>223</v>
      </c>
      <c r="D16" s="11"/>
      <c r="E16" s="73">
        <v>100000000</v>
      </c>
      <c r="F16" s="72"/>
      <c r="G16" s="73">
        <v>180</v>
      </c>
      <c r="H16" s="72"/>
      <c r="I16" s="73">
        <v>0</v>
      </c>
      <c r="J16" s="72"/>
      <c r="K16" s="73">
        <v>0</v>
      </c>
      <c r="L16" s="72"/>
      <c r="M16" s="73">
        <v>0</v>
      </c>
      <c r="N16" s="72"/>
      <c r="O16" s="73">
        <v>18000000000</v>
      </c>
      <c r="P16" s="72"/>
      <c r="Q16" s="73">
        <v>0</v>
      </c>
      <c r="R16" s="72"/>
      <c r="S16" s="73">
        <v>18000000000</v>
      </c>
    </row>
    <row r="17" spans="1:19" ht="21.75" customHeight="1" x14ac:dyDescent="0.2">
      <c r="A17" s="40" t="s">
        <v>29</v>
      </c>
      <c r="B17" s="11"/>
      <c r="C17" s="40" t="s">
        <v>216</v>
      </c>
      <c r="D17" s="11"/>
      <c r="E17" s="73">
        <v>300000000</v>
      </c>
      <c r="F17" s="72"/>
      <c r="G17" s="73">
        <v>740</v>
      </c>
      <c r="H17" s="72"/>
      <c r="I17" s="73">
        <v>222000000000</v>
      </c>
      <c r="J17" s="72"/>
      <c r="K17" s="73">
        <v>31565217391</v>
      </c>
      <c r="L17" s="72"/>
      <c r="M17" s="73">
        <v>190434782609</v>
      </c>
      <c r="N17" s="72"/>
      <c r="O17" s="73">
        <v>222000000000</v>
      </c>
      <c r="P17" s="72"/>
      <c r="Q17" s="73">
        <v>31565217391</v>
      </c>
      <c r="R17" s="72"/>
      <c r="S17" s="73">
        <v>190434782609</v>
      </c>
    </row>
    <row r="18" spans="1:19" ht="21.75" customHeight="1" x14ac:dyDescent="0.2">
      <c r="A18" s="40" t="s">
        <v>28</v>
      </c>
      <c r="B18" s="11"/>
      <c r="C18" s="40" t="s">
        <v>224</v>
      </c>
      <c r="D18" s="11"/>
      <c r="E18" s="73">
        <v>811557931</v>
      </c>
      <c r="F18" s="72"/>
      <c r="G18" s="73">
        <v>60</v>
      </c>
      <c r="H18" s="72"/>
      <c r="I18" s="73">
        <v>0</v>
      </c>
      <c r="J18" s="72"/>
      <c r="K18" s="73">
        <v>0</v>
      </c>
      <c r="L18" s="72"/>
      <c r="M18" s="73">
        <v>0</v>
      </c>
      <c r="N18" s="72"/>
      <c r="O18" s="73">
        <v>48693475860</v>
      </c>
      <c r="P18" s="72"/>
      <c r="Q18" s="73">
        <v>1983571290</v>
      </c>
      <c r="R18" s="72"/>
      <c r="S18" s="73">
        <v>46709904570</v>
      </c>
    </row>
    <row r="19" spans="1:19" ht="21.75" customHeight="1" x14ac:dyDescent="0.2">
      <c r="A19" s="40" t="s">
        <v>86</v>
      </c>
      <c r="B19" s="11"/>
      <c r="C19" s="40" t="s">
        <v>9</v>
      </c>
      <c r="D19" s="11"/>
      <c r="E19" s="73">
        <v>130000000</v>
      </c>
      <c r="F19" s="72"/>
      <c r="G19" s="73">
        <v>500</v>
      </c>
      <c r="H19" s="72"/>
      <c r="I19" s="73">
        <v>65000000000</v>
      </c>
      <c r="J19" s="72"/>
      <c r="K19" s="73">
        <v>9274809160</v>
      </c>
      <c r="L19" s="72"/>
      <c r="M19" s="73">
        <v>55725190840</v>
      </c>
      <c r="N19" s="72"/>
      <c r="O19" s="73">
        <v>65000000000</v>
      </c>
      <c r="P19" s="72"/>
      <c r="Q19" s="73">
        <v>9274809160</v>
      </c>
      <c r="R19" s="72"/>
      <c r="S19" s="73">
        <v>55725190840</v>
      </c>
    </row>
    <row r="20" spans="1:19" ht="21.75" customHeight="1" x14ac:dyDescent="0.2">
      <c r="A20" s="40" t="s">
        <v>90</v>
      </c>
      <c r="B20" s="11"/>
      <c r="C20" s="40" t="s">
        <v>225</v>
      </c>
      <c r="D20" s="11"/>
      <c r="E20" s="73">
        <v>40050000</v>
      </c>
      <c r="F20" s="72"/>
      <c r="G20" s="73">
        <v>1200</v>
      </c>
      <c r="H20" s="72"/>
      <c r="I20" s="73">
        <v>0</v>
      </c>
      <c r="J20" s="72"/>
      <c r="K20" s="73">
        <v>0</v>
      </c>
      <c r="L20" s="72"/>
      <c r="M20" s="73">
        <v>0</v>
      </c>
      <c r="N20" s="72"/>
      <c r="O20" s="73">
        <v>48060000000</v>
      </c>
      <c r="P20" s="72"/>
      <c r="Q20" s="73">
        <v>0</v>
      </c>
      <c r="R20" s="72"/>
      <c r="S20" s="73">
        <v>48060000000</v>
      </c>
    </row>
    <row r="21" spans="1:19" ht="21.75" customHeight="1" x14ac:dyDescent="0.2">
      <c r="A21" s="40" t="s">
        <v>76</v>
      </c>
      <c r="B21" s="11"/>
      <c r="C21" s="40" t="s">
        <v>222</v>
      </c>
      <c r="D21" s="11"/>
      <c r="E21" s="73">
        <v>27477294</v>
      </c>
      <c r="F21" s="72"/>
      <c r="G21" s="73">
        <v>640</v>
      </c>
      <c r="H21" s="72"/>
      <c r="I21" s="73">
        <v>17585468160</v>
      </c>
      <c r="J21" s="72"/>
      <c r="K21" s="73">
        <v>2447034485</v>
      </c>
      <c r="L21" s="72"/>
      <c r="M21" s="73">
        <v>15138433675</v>
      </c>
      <c r="N21" s="72"/>
      <c r="O21" s="73">
        <v>17585468160</v>
      </c>
      <c r="P21" s="72"/>
      <c r="Q21" s="73">
        <v>2447034485</v>
      </c>
      <c r="R21" s="72"/>
      <c r="S21" s="73">
        <v>15138433675</v>
      </c>
    </row>
    <row r="22" spans="1:19" ht="21.75" customHeight="1" x14ac:dyDescent="0.2">
      <c r="A22" s="40" t="s">
        <v>181</v>
      </c>
      <c r="B22" s="11"/>
      <c r="C22" s="40" t="s">
        <v>226</v>
      </c>
      <c r="D22" s="11"/>
      <c r="E22" s="73">
        <v>17200000</v>
      </c>
      <c r="F22" s="72"/>
      <c r="G22" s="73">
        <v>1000</v>
      </c>
      <c r="H22" s="72"/>
      <c r="I22" s="73">
        <v>0</v>
      </c>
      <c r="J22" s="72"/>
      <c r="K22" s="73">
        <v>0</v>
      </c>
      <c r="L22" s="72"/>
      <c r="M22" s="73">
        <v>0</v>
      </c>
      <c r="N22" s="72"/>
      <c r="O22" s="73">
        <v>17200000000</v>
      </c>
      <c r="P22" s="72"/>
      <c r="Q22" s="73">
        <v>0</v>
      </c>
      <c r="R22" s="72"/>
      <c r="S22" s="73">
        <v>17200000000</v>
      </c>
    </row>
    <row r="23" spans="1:19" ht="21.75" customHeight="1" x14ac:dyDescent="0.2">
      <c r="A23" s="40" t="s">
        <v>48</v>
      </c>
      <c r="B23" s="11"/>
      <c r="C23" s="40" t="s">
        <v>227</v>
      </c>
      <c r="D23" s="11"/>
      <c r="E23" s="73">
        <v>266515000</v>
      </c>
      <c r="F23" s="72"/>
      <c r="G23" s="73">
        <v>350</v>
      </c>
      <c r="H23" s="72"/>
      <c r="I23" s="73">
        <v>0</v>
      </c>
      <c r="J23" s="72"/>
      <c r="K23" s="73">
        <v>0</v>
      </c>
      <c r="L23" s="72"/>
      <c r="M23" s="73">
        <v>0</v>
      </c>
      <c r="N23" s="72"/>
      <c r="O23" s="73">
        <v>93280250000</v>
      </c>
      <c r="P23" s="72"/>
      <c r="Q23" s="73">
        <v>0</v>
      </c>
      <c r="R23" s="72"/>
      <c r="S23" s="73">
        <v>93280250000</v>
      </c>
    </row>
    <row r="24" spans="1:19" ht="21.75" customHeight="1" x14ac:dyDescent="0.2">
      <c r="A24" s="40" t="s">
        <v>62</v>
      </c>
      <c r="B24" s="11"/>
      <c r="C24" s="40" t="s">
        <v>228</v>
      </c>
      <c r="D24" s="11"/>
      <c r="E24" s="73">
        <v>10000000</v>
      </c>
      <c r="F24" s="72"/>
      <c r="G24" s="73">
        <v>9700</v>
      </c>
      <c r="H24" s="72"/>
      <c r="I24" s="73">
        <v>0</v>
      </c>
      <c r="J24" s="72"/>
      <c r="K24" s="73">
        <v>0</v>
      </c>
      <c r="L24" s="72"/>
      <c r="M24" s="73">
        <v>0</v>
      </c>
      <c r="N24" s="72"/>
      <c r="O24" s="73">
        <v>97000000000</v>
      </c>
      <c r="P24" s="72"/>
      <c r="Q24" s="73">
        <v>0</v>
      </c>
      <c r="R24" s="72"/>
      <c r="S24" s="73">
        <v>97000000000</v>
      </c>
    </row>
    <row r="25" spans="1:19" ht="21.75" customHeight="1" x14ac:dyDescent="0.2">
      <c r="A25" s="40" t="s">
        <v>82</v>
      </c>
      <c r="B25" s="11"/>
      <c r="C25" s="40" t="s">
        <v>229</v>
      </c>
      <c r="D25" s="11"/>
      <c r="E25" s="73">
        <v>78000000</v>
      </c>
      <c r="F25" s="72"/>
      <c r="G25" s="73">
        <v>1910</v>
      </c>
      <c r="H25" s="72"/>
      <c r="I25" s="73">
        <v>0</v>
      </c>
      <c r="J25" s="72"/>
      <c r="K25" s="73">
        <v>0</v>
      </c>
      <c r="L25" s="72"/>
      <c r="M25" s="73">
        <v>0</v>
      </c>
      <c r="N25" s="72"/>
      <c r="O25" s="73">
        <v>148980000000</v>
      </c>
      <c r="P25" s="72"/>
      <c r="Q25" s="73">
        <v>8105129534</v>
      </c>
      <c r="R25" s="72"/>
      <c r="S25" s="73">
        <v>140874870466</v>
      </c>
    </row>
    <row r="26" spans="1:19" ht="21.75" customHeight="1" x14ac:dyDescent="0.2">
      <c r="A26" s="40" t="s">
        <v>91</v>
      </c>
      <c r="B26" s="11"/>
      <c r="C26" s="40" t="s">
        <v>9</v>
      </c>
      <c r="D26" s="11"/>
      <c r="E26" s="73">
        <v>53500000</v>
      </c>
      <c r="F26" s="72"/>
      <c r="G26" s="73">
        <v>350</v>
      </c>
      <c r="H26" s="72"/>
      <c r="I26" s="73">
        <v>18725000000</v>
      </c>
      <c r="J26" s="72"/>
      <c r="K26" s="73">
        <v>2671858485</v>
      </c>
      <c r="L26" s="72"/>
      <c r="M26" s="73">
        <v>16053141515</v>
      </c>
      <c r="N26" s="72"/>
      <c r="O26" s="73">
        <v>18725000000</v>
      </c>
      <c r="P26" s="72"/>
      <c r="Q26" s="73">
        <v>2671858485</v>
      </c>
      <c r="R26" s="72"/>
      <c r="S26" s="73">
        <v>16053141515</v>
      </c>
    </row>
    <row r="27" spans="1:19" ht="21.75" customHeight="1" x14ac:dyDescent="0.2">
      <c r="A27" s="40" t="s">
        <v>174</v>
      </c>
      <c r="B27" s="11"/>
      <c r="C27" s="40" t="s">
        <v>230</v>
      </c>
      <c r="D27" s="11"/>
      <c r="E27" s="73">
        <v>22000000</v>
      </c>
      <c r="F27" s="72"/>
      <c r="G27" s="73">
        <v>1350</v>
      </c>
      <c r="H27" s="72"/>
      <c r="I27" s="73">
        <v>0</v>
      </c>
      <c r="J27" s="72"/>
      <c r="K27" s="73">
        <v>0</v>
      </c>
      <c r="L27" s="72"/>
      <c r="M27" s="73">
        <v>0</v>
      </c>
      <c r="N27" s="72"/>
      <c r="O27" s="73">
        <v>29700000000</v>
      </c>
      <c r="P27" s="72"/>
      <c r="Q27" s="73">
        <v>0</v>
      </c>
      <c r="R27" s="72"/>
      <c r="S27" s="73">
        <v>29700000000</v>
      </c>
    </row>
    <row r="28" spans="1:19" ht="21.75" customHeight="1" x14ac:dyDescent="0.2">
      <c r="A28" s="40" t="s">
        <v>25</v>
      </c>
      <c r="B28" s="11"/>
      <c r="C28" s="40" t="s">
        <v>9</v>
      </c>
      <c r="D28" s="11"/>
      <c r="E28" s="73">
        <v>276000000</v>
      </c>
      <c r="F28" s="72"/>
      <c r="G28" s="73">
        <v>120</v>
      </c>
      <c r="H28" s="72"/>
      <c r="I28" s="73">
        <v>33120000000</v>
      </c>
      <c r="J28" s="72"/>
      <c r="K28" s="73">
        <v>4725871991</v>
      </c>
      <c r="L28" s="72"/>
      <c r="M28" s="73">
        <v>28394128009</v>
      </c>
      <c r="N28" s="72"/>
      <c r="O28" s="73">
        <v>33120000000</v>
      </c>
      <c r="P28" s="72"/>
      <c r="Q28" s="73">
        <v>4725871991</v>
      </c>
      <c r="R28" s="72"/>
      <c r="S28" s="73">
        <v>28394128009</v>
      </c>
    </row>
    <row r="29" spans="1:19" ht="21.75" customHeight="1" x14ac:dyDescent="0.2">
      <c r="A29" s="40" t="s">
        <v>37</v>
      </c>
      <c r="B29" s="11"/>
      <c r="C29" s="40" t="s">
        <v>231</v>
      </c>
      <c r="D29" s="11"/>
      <c r="E29" s="73">
        <v>350000000</v>
      </c>
      <c r="F29" s="72"/>
      <c r="G29" s="73">
        <v>1110</v>
      </c>
      <c r="H29" s="72"/>
      <c r="I29" s="73">
        <v>388500000000</v>
      </c>
      <c r="J29" s="72"/>
      <c r="K29" s="73">
        <v>55043209877</v>
      </c>
      <c r="L29" s="72"/>
      <c r="M29" s="73">
        <v>333456790123</v>
      </c>
      <c r="N29" s="72"/>
      <c r="O29" s="73">
        <v>388500000000</v>
      </c>
      <c r="P29" s="72"/>
      <c r="Q29" s="73">
        <v>55043209877</v>
      </c>
      <c r="R29" s="72"/>
      <c r="S29" s="73">
        <v>333456790123</v>
      </c>
    </row>
    <row r="30" spans="1:19" ht="21.75" customHeight="1" x14ac:dyDescent="0.2">
      <c r="A30" s="40" t="s">
        <v>68</v>
      </c>
      <c r="B30" s="11"/>
      <c r="C30" s="40" t="s">
        <v>232</v>
      </c>
      <c r="D30" s="11"/>
      <c r="E30" s="73">
        <v>35000001</v>
      </c>
      <c r="F30" s="72"/>
      <c r="G30" s="73">
        <v>1227</v>
      </c>
      <c r="H30" s="72"/>
      <c r="I30" s="73">
        <v>42945001227</v>
      </c>
      <c r="J30" s="72"/>
      <c r="K30" s="73">
        <v>5822620060</v>
      </c>
      <c r="L30" s="72"/>
      <c r="M30" s="73">
        <v>37122381167</v>
      </c>
      <c r="N30" s="72"/>
      <c r="O30" s="73">
        <v>42945001227</v>
      </c>
      <c r="P30" s="72"/>
      <c r="Q30" s="73">
        <v>5822620060</v>
      </c>
      <c r="R30" s="72"/>
      <c r="S30" s="73">
        <v>37122381167</v>
      </c>
    </row>
    <row r="31" spans="1:19" ht="21.75" customHeight="1" x14ac:dyDescent="0.2">
      <c r="A31" s="40" t="s">
        <v>49</v>
      </c>
      <c r="B31" s="11"/>
      <c r="C31" s="40" t="s">
        <v>233</v>
      </c>
      <c r="D31" s="11"/>
      <c r="E31" s="73">
        <v>198000000</v>
      </c>
      <c r="F31" s="72"/>
      <c r="G31" s="73">
        <v>250</v>
      </c>
      <c r="H31" s="72"/>
      <c r="I31" s="73">
        <v>0</v>
      </c>
      <c r="J31" s="72"/>
      <c r="K31" s="73">
        <v>0</v>
      </c>
      <c r="L31" s="72"/>
      <c r="M31" s="73">
        <v>0</v>
      </c>
      <c r="N31" s="72"/>
      <c r="O31" s="73">
        <v>49500000000</v>
      </c>
      <c r="P31" s="72"/>
      <c r="Q31" s="73">
        <v>0</v>
      </c>
      <c r="R31" s="72"/>
      <c r="S31" s="73">
        <v>49500000000</v>
      </c>
    </row>
    <row r="32" spans="1:19" ht="21.75" customHeight="1" x14ac:dyDescent="0.2">
      <c r="A32" s="40" t="s">
        <v>66</v>
      </c>
      <c r="B32" s="11"/>
      <c r="C32" s="40" t="s">
        <v>224</v>
      </c>
      <c r="D32" s="11"/>
      <c r="E32" s="73">
        <v>71794872</v>
      </c>
      <c r="F32" s="72"/>
      <c r="G32" s="73">
        <v>310</v>
      </c>
      <c r="H32" s="72"/>
      <c r="I32" s="73">
        <v>0</v>
      </c>
      <c r="J32" s="72"/>
      <c r="K32" s="73">
        <v>0</v>
      </c>
      <c r="L32" s="72"/>
      <c r="M32" s="73">
        <v>0</v>
      </c>
      <c r="N32" s="72"/>
      <c r="O32" s="73">
        <v>22256410320</v>
      </c>
      <c r="P32" s="72"/>
      <c r="Q32" s="73">
        <v>934652402</v>
      </c>
      <c r="R32" s="72"/>
      <c r="S32" s="73">
        <v>21321757918</v>
      </c>
    </row>
    <row r="33" spans="1:19" ht="21.75" customHeight="1" x14ac:dyDescent="0.2">
      <c r="A33" s="40" t="s">
        <v>42</v>
      </c>
      <c r="B33" s="11"/>
      <c r="C33" s="40" t="s">
        <v>227</v>
      </c>
      <c r="D33" s="11"/>
      <c r="E33" s="73">
        <v>42000000</v>
      </c>
      <c r="F33" s="72"/>
      <c r="G33" s="73">
        <v>240</v>
      </c>
      <c r="H33" s="72"/>
      <c r="I33" s="73">
        <v>0</v>
      </c>
      <c r="J33" s="72"/>
      <c r="K33" s="73">
        <v>0</v>
      </c>
      <c r="L33" s="72"/>
      <c r="M33" s="73">
        <v>0</v>
      </c>
      <c r="N33" s="72"/>
      <c r="O33" s="73">
        <v>10080000000</v>
      </c>
      <c r="P33" s="72"/>
      <c r="Q33" s="73">
        <v>255700935</v>
      </c>
      <c r="R33" s="72"/>
      <c r="S33" s="73">
        <v>9824299065</v>
      </c>
    </row>
    <row r="34" spans="1:19" ht="21.75" customHeight="1" x14ac:dyDescent="0.2">
      <c r="A34" s="40" t="s">
        <v>77</v>
      </c>
      <c r="B34" s="11"/>
      <c r="C34" s="40" t="s">
        <v>216</v>
      </c>
      <c r="D34" s="11"/>
      <c r="E34" s="73">
        <v>400000000</v>
      </c>
      <c r="F34" s="72"/>
      <c r="G34" s="73">
        <v>600</v>
      </c>
      <c r="H34" s="72"/>
      <c r="I34" s="73">
        <v>240000000000</v>
      </c>
      <c r="J34" s="72"/>
      <c r="K34" s="73">
        <v>34124559342</v>
      </c>
      <c r="L34" s="72"/>
      <c r="M34" s="73">
        <v>205875440658</v>
      </c>
      <c r="N34" s="72"/>
      <c r="O34" s="73">
        <v>240000000000</v>
      </c>
      <c r="P34" s="72"/>
      <c r="Q34" s="73">
        <v>34124559342</v>
      </c>
      <c r="R34" s="72"/>
      <c r="S34" s="73">
        <v>205875440658</v>
      </c>
    </row>
    <row r="35" spans="1:19" ht="21.75" customHeight="1" x14ac:dyDescent="0.2">
      <c r="A35" s="40" t="s">
        <v>80</v>
      </c>
      <c r="B35" s="11"/>
      <c r="C35" s="40" t="s">
        <v>219</v>
      </c>
      <c r="D35" s="11"/>
      <c r="E35" s="73">
        <v>50000000</v>
      </c>
      <c r="F35" s="72"/>
      <c r="G35" s="73">
        <v>1600</v>
      </c>
      <c r="H35" s="72"/>
      <c r="I35" s="73">
        <v>80000000000</v>
      </c>
      <c r="J35" s="72"/>
      <c r="K35" s="73">
        <v>11253678634</v>
      </c>
      <c r="L35" s="72"/>
      <c r="M35" s="73">
        <v>68746321366</v>
      </c>
      <c r="N35" s="72"/>
      <c r="O35" s="73">
        <v>80000000000</v>
      </c>
      <c r="P35" s="72"/>
      <c r="Q35" s="73">
        <v>11253678634</v>
      </c>
      <c r="R35" s="72"/>
      <c r="S35" s="73">
        <v>68746321366</v>
      </c>
    </row>
    <row r="36" spans="1:19" ht="21.75" customHeight="1" x14ac:dyDescent="0.2">
      <c r="A36" s="40" t="s">
        <v>190</v>
      </c>
      <c r="B36" s="11"/>
      <c r="C36" s="40" t="s">
        <v>233</v>
      </c>
      <c r="D36" s="11"/>
      <c r="E36" s="73">
        <v>52000000</v>
      </c>
      <c r="F36" s="72"/>
      <c r="G36" s="73">
        <v>580</v>
      </c>
      <c r="H36" s="72"/>
      <c r="I36" s="73">
        <v>0</v>
      </c>
      <c r="J36" s="72"/>
      <c r="K36" s="73">
        <v>0</v>
      </c>
      <c r="L36" s="72"/>
      <c r="M36" s="73">
        <v>0</v>
      </c>
      <c r="N36" s="72"/>
      <c r="O36" s="73">
        <v>30160000000</v>
      </c>
      <c r="P36" s="72"/>
      <c r="Q36" s="73">
        <v>507744108</v>
      </c>
      <c r="R36" s="72"/>
      <c r="S36" s="73">
        <v>29652255892</v>
      </c>
    </row>
    <row r="37" spans="1:19" ht="21.75" customHeight="1" x14ac:dyDescent="0.2">
      <c r="A37" s="40" t="s">
        <v>31</v>
      </c>
      <c r="B37" s="11"/>
      <c r="C37" s="40" t="s">
        <v>218</v>
      </c>
      <c r="D37" s="11"/>
      <c r="E37" s="73">
        <v>12700000</v>
      </c>
      <c r="F37" s="72"/>
      <c r="G37" s="73">
        <v>5800</v>
      </c>
      <c r="H37" s="72"/>
      <c r="I37" s="73">
        <v>73660000000</v>
      </c>
      <c r="J37" s="72"/>
      <c r="K37" s="73">
        <v>4588965960</v>
      </c>
      <c r="L37" s="72"/>
      <c r="M37" s="73">
        <v>69071034040</v>
      </c>
      <c r="N37" s="72"/>
      <c r="O37" s="73">
        <v>73660000000</v>
      </c>
      <c r="P37" s="72"/>
      <c r="Q37" s="73">
        <v>4588965960</v>
      </c>
      <c r="R37" s="72"/>
      <c r="S37" s="73">
        <v>69071034040</v>
      </c>
    </row>
    <row r="38" spans="1:19" ht="21.75" customHeight="1" x14ac:dyDescent="0.2">
      <c r="A38" s="40" t="s">
        <v>92</v>
      </c>
      <c r="B38" s="11"/>
      <c r="C38" s="40" t="s">
        <v>234</v>
      </c>
      <c r="D38" s="11"/>
      <c r="E38" s="73">
        <v>69000000</v>
      </c>
      <c r="F38" s="72"/>
      <c r="G38" s="73">
        <v>940</v>
      </c>
      <c r="H38" s="72"/>
      <c r="I38" s="73">
        <v>64860000000</v>
      </c>
      <c r="J38" s="72"/>
      <c r="K38" s="73">
        <v>9058232174</v>
      </c>
      <c r="L38" s="72"/>
      <c r="M38" s="73">
        <v>55801767826</v>
      </c>
      <c r="N38" s="72"/>
      <c r="O38" s="73">
        <v>64860000000</v>
      </c>
      <c r="P38" s="72"/>
      <c r="Q38" s="73">
        <v>9058232174</v>
      </c>
      <c r="R38" s="72"/>
      <c r="S38" s="73">
        <v>55801767826</v>
      </c>
    </row>
    <row r="39" spans="1:19" ht="21.75" customHeight="1" x14ac:dyDescent="0.2">
      <c r="A39" s="40" t="s">
        <v>94</v>
      </c>
      <c r="B39" s="11"/>
      <c r="C39" s="40" t="s">
        <v>235</v>
      </c>
      <c r="D39" s="11"/>
      <c r="E39" s="73">
        <v>126000000</v>
      </c>
      <c r="F39" s="72"/>
      <c r="G39" s="73">
        <v>390</v>
      </c>
      <c r="H39" s="72"/>
      <c r="I39" s="73">
        <v>49140000000</v>
      </c>
      <c r="J39" s="72"/>
      <c r="K39" s="73">
        <v>1752681638</v>
      </c>
      <c r="L39" s="72"/>
      <c r="M39" s="73">
        <v>47387318362</v>
      </c>
      <c r="N39" s="72"/>
      <c r="O39" s="73">
        <v>49140000000</v>
      </c>
      <c r="P39" s="72"/>
      <c r="Q39" s="73">
        <v>1752681638</v>
      </c>
      <c r="R39" s="72"/>
      <c r="S39" s="73">
        <v>47387318362</v>
      </c>
    </row>
    <row r="40" spans="1:19" ht="21.75" customHeight="1" x14ac:dyDescent="0.2">
      <c r="A40" s="40" t="s">
        <v>61</v>
      </c>
      <c r="B40" s="11"/>
      <c r="C40" s="40" t="s">
        <v>236</v>
      </c>
      <c r="D40" s="11"/>
      <c r="E40" s="73">
        <v>250000000</v>
      </c>
      <c r="F40" s="72"/>
      <c r="G40" s="73">
        <v>740</v>
      </c>
      <c r="H40" s="72"/>
      <c r="I40" s="73">
        <v>0</v>
      </c>
      <c r="J40" s="72"/>
      <c r="K40" s="73">
        <v>0</v>
      </c>
      <c r="L40" s="72"/>
      <c r="M40" s="73">
        <v>0</v>
      </c>
      <c r="N40" s="72"/>
      <c r="O40" s="73">
        <v>185000000000</v>
      </c>
      <c r="P40" s="72"/>
      <c r="Q40" s="73">
        <v>5531561462</v>
      </c>
      <c r="R40" s="72"/>
      <c r="S40" s="73">
        <v>179468438538</v>
      </c>
    </row>
    <row r="41" spans="1:19" ht="21.75" customHeight="1" x14ac:dyDescent="0.2">
      <c r="A41" s="40" t="s">
        <v>95</v>
      </c>
      <c r="B41" s="11"/>
      <c r="C41" s="40" t="s">
        <v>237</v>
      </c>
      <c r="D41" s="11"/>
      <c r="E41" s="73">
        <v>9000000</v>
      </c>
      <c r="F41" s="72"/>
      <c r="G41" s="73">
        <v>1849</v>
      </c>
      <c r="H41" s="72"/>
      <c r="I41" s="73">
        <v>0</v>
      </c>
      <c r="J41" s="72"/>
      <c r="K41" s="73">
        <v>0</v>
      </c>
      <c r="L41" s="72"/>
      <c r="M41" s="73">
        <v>0</v>
      </c>
      <c r="N41" s="72"/>
      <c r="O41" s="73">
        <v>16641000000</v>
      </c>
      <c r="P41" s="72"/>
      <c r="Q41" s="73">
        <v>646358789</v>
      </c>
      <c r="R41" s="72"/>
      <c r="S41" s="73">
        <v>15994641211</v>
      </c>
    </row>
    <row r="42" spans="1:19" ht="21.75" customHeight="1" x14ac:dyDescent="0.2">
      <c r="A42" s="40" t="s">
        <v>24</v>
      </c>
      <c r="B42" s="11"/>
      <c r="C42" s="40" t="s">
        <v>238</v>
      </c>
      <c r="D42" s="11"/>
      <c r="E42" s="73">
        <v>140000000</v>
      </c>
      <c r="F42" s="72"/>
      <c r="G42" s="73">
        <v>530</v>
      </c>
      <c r="H42" s="72"/>
      <c r="I42" s="73">
        <v>0</v>
      </c>
      <c r="J42" s="72"/>
      <c r="K42" s="73">
        <v>0</v>
      </c>
      <c r="L42" s="72"/>
      <c r="M42" s="73">
        <v>0</v>
      </c>
      <c r="N42" s="72"/>
      <c r="O42" s="73">
        <v>74200000000</v>
      </c>
      <c r="P42" s="72"/>
      <c r="Q42" s="73">
        <v>0</v>
      </c>
      <c r="R42" s="72"/>
      <c r="S42" s="73">
        <v>74200000000</v>
      </c>
    </row>
    <row r="43" spans="1:19" ht="21.75" customHeight="1" x14ac:dyDescent="0.2">
      <c r="A43" s="40" t="s">
        <v>33</v>
      </c>
      <c r="B43" s="11"/>
      <c r="C43" s="40" t="s">
        <v>239</v>
      </c>
      <c r="D43" s="11"/>
      <c r="E43" s="73">
        <v>3000000</v>
      </c>
      <c r="F43" s="72"/>
      <c r="G43" s="73">
        <v>33000</v>
      </c>
      <c r="H43" s="72"/>
      <c r="I43" s="73">
        <v>0</v>
      </c>
      <c r="J43" s="72"/>
      <c r="K43" s="73">
        <v>0</v>
      </c>
      <c r="L43" s="72"/>
      <c r="M43" s="73">
        <v>0</v>
      </c>
      <c r="N43" s="72"/>
      <c r="O43" s="73">
        <v>99000000000</v>
      </c>
      <c r="P43" s="72"/>
      <c r="Q43" s="73">
        <v>0</v>
      </c>
      <c r="R43" s="72"/>
      <c r="S43" s="73">
        <v>99000000000</v>
      </c>
    </row>
    <row r="44" spans="1:19" ht="21.75" customHeight="1" x14ac:dyDescent="0.2">
      <c r="A44" s="40" t="s">
        <v>98</v>
      </c>
      <c r="B44" s="11"/>
      <c r="C44" s="40" t="s">
        <v>232</v>
      </c>
      <c r="D44" s="11"/>
      <c r="E44" s="73">
        <v>73700000</v>
      </c>
      <c r="F44" s="72"/>
      <c r="G44" s="73">
        <v>1087</v>
      </c>
      <c r="H44" s="72"/>
      <c r="I44" s="73">
        <v>80111900000</v>
      </c>
      <c r="J44" s="72"/>
      <c r="K44" s="73">
        <v>10861826584</v>
      </c>
      <c r="L44" s="72"/>
      <c r="M44" s="73">
        <v>69250073416</v>
      </c>
      <c r="N44" s="72"/>
      <c r="O44" s="73">
        <v>80111900000</v>
      </c>
      <c r="P44" s="72"/>
      <c r="Q44" s="73">
        <v>10861826584</v>
      </c>
      <c r="R44" s="72"/>
      <c r="S44" s="73">
        <v>69250073416</v>
      </c>
    </row>
    <row r="45" spans="1:19" ht="21.75" customHeight="1" x14ac:dyDescent="0.2">
      <c r="A45" s="40" t="s">
        <v>72</v>
      </c>
      <c r="B45" s="11"/>
      <c r="C45" s="40" t="s">
        <v>240</v>
      </c>
      <c r="D45" s="11"/>
      <c r="E45" s="73">
        <v>70000000</v>
      </c>
      <c r="F45" s="72"/>
      <c r="G45" s="73">
        <v>1600</v>
      </c>
      <c r="H45" s="72"/>
      <c r="I45" s="73">
        <v>112000000000</v>
      </c>
      <c r="J45" s="72"/>
      <c r="K45" s="73">
        <v>15414057885</v>
      </c>
      <c r="L45" s="72"/>
      <c r="M45" s="73">
        <v>96585942115</v>
      </c>
      <c r="N45" s="72"/>
      <c r="O45" s="73">
        <v>112000000000</v>
      </c>
      <c r="P45" s="72"/>
      <c r="Q45" s="73">
        <v>15414057885</v>
      </c>
      <c r="R45" s="72"/>
      <c r="S45" s="73">
        <v>96585942115</v>
      </c>
    </row>
    <row r="46" spans="1:19" ht="21.75" customHeight="1" x14ac:dyDescent="0.2">
      <c r="A46" s="40" t="s">
        <v>52</v>
      </c>
      <c r="B46" s="11"/>
      <c r="C46" s="40" t="s">
        <v>220</v>
      </c>
      <c r="D46" s="11"/>
      <c r="E46" s="73">
        <v>69131492</v>
      </c>
      <c r="F46" s="72"/>
      <c r="G46" s="73">
        <v>1500</v>
      </c>
      <c r="H46" s="72"/>
      <c r="I46" s="73">
        <v>0</v>
      </c>
      <c r="J46" s="72"/>
      <c r="K46" s="73">
        <v>0</v>
      </c>
      <c r="L46" s="72"/>
      <c r="M46" s="73">
        <v>0</v>
      </c>
      <c r="N46" s="72"/>
      <c r="O46" s="73">
        <v>103697238000</v>
      </c>
      <c r="P46" s="72"/>
      <c r="Q46" s="73">
        <v>3830504834</v>
      </c>
      <c r="R46" s="72"/>
      <c r="S46" s="73">
        <v>99866733166</v>
      </c>
    </row>
    <row r="47" spans="1:19" ht="21.75" customHeight="1" x14ac:dyDescent="0.2">
      <c r="A47" s="40" t="s">
        <v>73</v>
      </c>
      <c r="B47" s="11"/>
      <c r="C47" s="40" t="s">
        <v>241</v>
      </c>
      <c r="D47" s="11"/>
      <c r="E47" s="73">
        <v>73698257</v>
      </c>
      <c r="F47" s="72"/>
      <c r="G47" s="73">
        <v>220</v>
      </c>
      <c r="H47" s="72"/>
      <c r="I47" s="73">
        <v>0</v>
      </c>
      <c r="J47" s="72"/>
      <c r="K47" s="73">
        <v>0</v>
      </c>
      <c r="L47" s="72"/>
      <c r="M47" s="73">
        <v>0</v>
      </c>
      <c r="N47" s="72"/>
      <c r="O47" s="73">
        <v>16213616540</v>
      </c>
      <c r="P47" s="72"/>
      <c r="Q47" s="73">
        <v>882087946</v>
      </c>
      <c r="R47" s="72"/>
      <c r="S47" s="73">
        <v>15331528594</v>
      </c>
    </row>
    <row r="48" spans="1:19" ht="21.75" customHeight="1" x14ac:dyDescent="0.2">
      <c r="A48" s="40" t="s">
        <v>19</v>
      </c>
      <c r="B48" s="11"/>
      <c r="C48" s="40" t="s">
        <v>242</v>
      </c>
      <c r="D48" s="11"/>
      <c r="E48" s="73">
        <v>50000000</v>
      </c>
      <c r="F48" s="72"/>
      <c r="G48" s="73">
        <v>1000</v>
      </c>
      <c r="H48" s="72"/>
      <c r="I48" s="73">
        <v>0</v>
      </c>
      <c r="J48" s="72"/>
      <c r="K48" s="73">
        <v>0</v>
      </c>
      <c r="L48" s="72"/>
      <c r="M48" s="73">
        <v>0</v>
      </c>
      <c r="N48" s="72"/>
      <c r="O48" s="73">
        <v>50000000000</v>
      </c>
      <c r="P48" s="72"/>
      <c r="Q48" s="73">
        <v>1559389516</v>
      </c>
      <c r="R48" s="72"/>
      <c r="S48" s="73">
        <v>48440610484</v>
      </c>
    </row>
    <row r="49" spans="1:19" ht="21.75" customHeight="1" x14ac:dyDescent="0.2">
      <c r="A49" s="40" t="s">
        <v>39</v>
      </c>
      <c r="B49" s="11"/>
      <c r="C49" s="40" t="s">
        <v>243</v>
      </c>
      <c r="D49" s="11"/>
      <c r="E49" s="73">
        <v>37000000</v>
      </c>
      <c r="F49" s="72"/>
      <c r="G49" s="73">
        <v>2260</v>
      </c>
      <c r="H49" s="72"/>
      <c r="I49" s="73">
        <v>0</v>
      </c>
      <c r="J49" s="72"/>
      <c r="K49" s="73">
        <v>0</v>
      </c>
      <c r="L49" s="72"/>
      <c r="M49" s="73">
        <v>0</v>
      </c>
      <c r="N49" s="72"/>
      <c r="O49" s="73">
        <v>83620000000</v>
      </c>
      <c r="P49" s="72"/>
      <c r="Q49" s="73">
        <v>0</v>
      </c>
      <c r="R49" s="72"/>
      <c r="S49" s="73">
        <v>83620000000</v>
      </c>
    </row>
    <row r="50" spans="1:19" ht="21.75" customHeight="1" x14ac:dyDescent="0.2">
      <c r="A50" s="40" t="s">
        <v>69</v>
      </c>
      <c r="B50" s="11"/>
      <c r="C50" s="40" t="s">
        <v>216</v>
      </c>
      <c r="D50" s="11"/>
      <c r="E50" s="73">
        <v>174000000</v>
      </c>
      <c r="F50" s="72"/>
      <c r="G50" s="73">
        <v>800</v>
      </c>
      <c r="H50" s="72"/>
      <c r="I50" s="73">
        <v>139200000000</v>
      </c>
      <c r="J50" s="72"/>
      <c r="K50" s="73">
        <v>19792244418</v>
      </c>
      <c r="L50" s="72"/>
      <c r="M50" s="73">
        <v>119407755582</v>
      </c>
      <c r="N50" s="72"/>
      <c r="O50" s="73">
        <v>139200000000</v>
      </c>
      <c r="P50" s="72"/>
      <c r="Q50" s="73">
        <v>19792244418</v>
      </c>
      <c r="R50" s="72"/>
      <c r="S50" s="73">
        <v>119407755582</v>
      </c>
    </row>
    <row r="51" spans="1:19" ht="21.75" customHeight="1" x14ac:dyDescent="0.2">
      <c r="A51" s="40" t="s">
        <v>70</v>
      </c>
      <c r="B51" s="11"/>
      <c r="C51" s="40" t="s">
        <v>232</v>
      </c>
      <c r="D51" s="11"/>
      <c r="E51" s="73">
        <v>120000000</v>
      </c>
      <c r="F51" s="72"/>
      <c r="G51" s="73">
        <v>1200</v>
      </c>
      <c r="H51" s="72"/>
      <c r="I51" s="73">
        <v>144000000000</v>
      </c>
      <c r="J51" s="72"/>
      <c r="K51" s="73">
        <v>19523978686</v>
      </c>
      <c r="L51" s="72"/>
      <c r="M51" s="73">
        <v>124476021314</v>
      </c>
      <c r="N51" s="72"/>
      <c r="O51" s="73">
        <v>144000000000</v>
      </c>
      <c r="P51" s="72"/>
      <c r="Q51" s="73">
        <v>19523978686</v>
      </c>
      <c r="R51" s="72"/>
      <c r="S51" s="73">
        <v>124476021314</v>
      </c>
    </row>
    <row r="52" spans="1:19" ht="21.75" customHeight="1" x14ac:dyDescent="0.2">
      <c r="A52" s="40" t="s">
        <v>26</v>
      </c>
      <c r="B52" s="11"/>
      <c r="C52" s="40" t="s">
        <v>244</v>
      </c>
      <c r="D52" s="11"/>
      <c r="E52" s="73">
        <v>50000000</v>
      </c>
      <c r="F52" s="72"/>
      <c r="G52" s="73">
        <v>340</v>
      </c>
      <c r="H52" s="72"/>
      <c r="I52" s="73">
        <v>0</v>
      </c>
      <c r="J52" s="72"/>
      <c r="K52" s="73">
        <v>0</v>
      </c>
      <c r="L52" s="72"/>
      <c r="M52" s="73">
        <v>0</v>
      </c>
      <c r="N52" s="72"/>
      <c r="O52" s="73">
        <v>17000000000</v>
      </c>
      <c r="P52" s="72"/>
      <c r="Q52" s="73">
        <v>0</v>
      </c>
      <c r="R52" s="72"/>
      <c r="S52" s="73">
        <v>17000000000</v>
      </c>
    </row>
    <row r="53" spans="1:19" ht="21.75" customHeight="1" x14ac:dyDescent="0.2">
      <c r="A53" s="40" t="s">
        <v>23</v>
      </c>
      <c r="B53" s="11"/>
      <c r="C53" s="40" t="s">
        <v>245</v>
      </c>
      <c r="D53" s="11"/>
      <c r="E53" s="73">
        <v>200000000</v>
      </c>
      <c r="F53" s="72"/>
      <c r="G53" s="73">
        <v>424</v>
      </c>
      <c r="H53" s="72"/>
      <c r="I53" s="73">
        <v>84800000000</v>
      </c>
      <c r="J53" s="72"/>
      <c r="K53" s="73">
        <v>11971764706</v>
      </c>
      <c r="L53" s="72"/>
      <c r="M53" s="73">
        <v>72828235294</v>
      </c>
      <c r="N53" s="72"/>
      <c r="O53" s="73">
        <v>84800000000</v>
      </c>
      <c r="P53" s="72"/>
      <c r="Q53" s="73">
        <v>11971764706</v>
      </c>
      <c r="R53" s="72"/>
      <c r="S53" s="73">
        <v>72828235294</v>
      </c>
    </row>
    <row r="54" spans="1:19" ht="21.75" customHeight="1" x14ac:dyDescent="0.2">
      <c r="A54" s="40" t="s">
        <v>84</v>
      </c>
      <c r="B54" s="11"/>
      <c r="C54" s="40" t="s">
        <v>246</v>
      </c>
      <c r="D54" s="11"/>
      <c r="E54" s="73">
        <v>35000000</v>
      </c>
      <c r="F54" s="72"/>
      <c r="G54" s="73">
        <v>598</v>
      </c>
      <c r="H54" s="72"/>
      <c r="I54" s="73">
        <v>0</v>
      </c>
      <c r="J54" s="72"/>
      <c r="K54" s="73">
        <v>0</v>
      </c>
      <c r="L54" s="72"/>
      <c r="M54" s="73">
        <v>0</v>
      </c>
      <c r="N54" s="72"/>
      <c r="O54" s="73">
        <v>20930000000</v>
      </c>
      <c r="P54" s="72"/>
      <c r="Q54" s="73">
        <v>0</v>
      </c>
      <c r="R54" s="72"/>
      <c r="S54" s="73">
        <v>20930000000</v>
      </c>
    </row>
    <row r="55" spans="1:19" ht="21.75" customHeight="1" x14ac:dyDescent="0.2">
      <c r="A55" s="40" t="s">
        <v>47</v>
      </c>
      <c r="B55" s="11"/>
      <c r="C55" s="40" t="s">
        <v>240</v>
      </c>
      <c r="D55" s="11"/>
      <c r="E55" s="73">
        <v>150000000</v>
      </c>
      <c r="F55" s="72"/>
      <c r="G55" s="73">
        <v>275</v>
      </c>
      <c r="H55" s="72"/>
      <c r="I55" s="73">
        <v>41250000000</v>
      </c>
      <c r="J55" s="72"/>
      <c r="K55" s="73">
        <v>5677052569</v>
      </c>
      <c r="L55" s="72"/>
      <c r="M55" s="73">
        <v>35572947431</v>
      </c>
      <c r="N55" s="72"/>
      <c r="O55" s="73">
        <v>41250000000</v>
      </c>
      <c r="P55" s="72"/>
      <c r="Q55" s="73">
        <v>5677052569</v>
      </c>
      <c r="R55" s="72"/>
      <c r="S55" s="73">
        <v>35572947431</v>
      </c>
    </row>
    <row r="56" spans="1:19" ht="21.75" customHeight="1" x14ac:dyDescent="0.2">
      <c r="A56" s="40" t="s">
        <v>41</v>
      </c>
      <c r="B56" s="11"/>
      <c r="C56" s="40" t="s">
        <v>247</v>
      </c>
      <c r="D56" s="11"/>
      <c r="E56" s="73">
        <v>40000000</v>
      </c>
      <c r="F56" s="72"/>
      <c r="G56" s="73">
        <v>750</v>
      </c>
      <c r="H56" s="72"/>
      <c r="I56" s="73">
        <v>0</v>
      </c>
      <c r="J56" s="72"/>
      <c r="K56" s="73">
        <v>0</v>
      </c>
      <c r="L56" s="72"/>
      <c r="M56" s="73">
        <v>0</v>
      </c>
      <c r="N56" s="72"/>
      <c r="O56" s="73">
        <v>30000000000</v>
      </c>
      <c r="P56" s="72"/>
      <c r="Q56" s="73">
        <v>0</v>
      </c>
      <c r="R56" s="72"/>
      <c r="S56" s="73">
        <v>30000000000</v>
      </c>
    </row>
    <row r="57" spans="1:19" ht="21.75" customHeight="1" x14ac:dyDescent="0.2">
      <c r="A57" s="40" t="s">
        <v>43</v>
      </c>
      <c r="B57" s="11"/>
      <c r="C57" s="40" t="s">
        <v>248</v>
      </c>
      <c r="D57" s="11"/>
      <c r="E57" s="73">
        <v>51000000</v>
      </c>
      <c r="F57" s="72"/>
      <c r="G57" s="73">
        <v>400</v>
      </c>
      <c r="H57" s="72"/>
      <c r="I57" s="73">
        <v>20400000000</v>
      </c>
      <c r="J57" s="72"/>
      <c r="K57" s="73">
        <v>2817945691</v>
      </c>
      <c r="L57" s="72"/>
      <c r="M57" s="73">
        <v>17582054309</v>
      </c>
      <c r="N57" s="72"/>
      <c r="O57" s="73">
        <v>20400000000</v>
      </c>
      <c r="P57" s="72"/>
      <c r="Q57" s="73">
        <v>2817945691</v>
      </c>
      <c r="R57" s="72"/>
      <c r="S57" s="73">
        <v>17582054309</v>
      </c>
    </row>
    <row r="58" spans="1:19" ht="21.75" customHeight="1" x14ac:dyDescent="0.2">
      <c r="A58" s="40" t="s">
        <v>96</v>
      </c>
      <c r="B58" s="11"/>
      <c r="C58" s="40" t="s">
        <v>249</v>
      </c>
      <c r="D58" s="11"/>
      <c r="E58" s="73">
        <v>360000</v>
      </c>
      <c r="F58" s="72"/>
      <c r="G58" s="73">
        <v>1000</v>
      </c>
      <c r="H58" s="72"/>
      <c r="I58" s="73">
        <v>0</v>
      </c>
      <c r="J58" s="72"/>
      <c r="K58" s="73">
        <v>0</v>
      </c>
      <c r="L58" s="72"/>
      <c r="M58" s="73">
        <v>0</v>
      </c>
      <c r="N58" s="72"/>
      <c r="O58" s="73">
        <v>360000000</v>
      </c>
      <c r="P58" s="72"/>
      <c r="Q58" s="73">
        <v>6536651</v>
      </c>
      <c r="R58" s="72"/>
      <c r="S58" s="73">
        <v>353463349</v>
      </c>
    </row>
    <row r="59" spans="1:19" ht="21.75" customHeight="1" x14ac:dyDescent="0.2">
      <c r="A59" s="40" t="s">
        <v>78</v>
      </c>
      <c r="B59" s="11"/>
      <c r="C59" s="40" t="s">
        <v>9</v>
      </c>
      <c r="D59" s="11"/>
      <c r="E59" s="73">
        <v>209000000</v>
      </c>
      <c r="F59" s="72"/>
      <c r="G59" s="73">
        <v>10</v>
      </c>
      <c r="H59" s="72"/>
      <c r="I59" s="73">
        <v>2090000000</v>
      </c>
      <c r="J59" s="72"/>
      <c r="K59" s="73">
        <v>298220787</v>
      </c>
      <c r="L59" s="72"/>
      <c r="M59" s="73">
        <v>1791779213</v>
      </c>
      <c r="N59" s="72"/>
      <c r="O59" s="73">
        <v>2090000000</v>
      </c>
      <c r="P59" s="72"/>
      <c r="Q59" s="73">
        <v>298220787</v>
      </c>
      <c r="R59" s="72"/>
      <c r="S59" s="73">
        <v>1791779213</v>
      </c>
    </row>
    <row r="60" spans="1:19" ht="21.75" customHeight="1" x14ac:dyDescent="0.2">
      <c r="A60" s="40" t="s">
        <v>99</v>
      </c>
      <c r="B60" s="11"/>
      <c r="C60" s="40" t="s">
        <v>218</v>
      </c>
      <c r="D60" s="11"/>
      <c r="E60" s="73">
        <v>219000</v>
      </c>
      <c r="F60" s="72"/>
      <c r="G60" s="73">
        <v>1177</v>
      </c>
      <c r="H60" s="72"/>
      <c r="I60" s="73">
        <v>257763000</v>
      </c>
      <c r="J60" s="72"/>
      <c r="K60" s="73">
        <v>0</v>
      </c>
      <c r="L60" s="72"/>
      <c r="M60" s="73">
        <v>257763000</v>
      </c>
      <c r="N60" s="72"/>
      <c r="O60" s="73">
        <v>257763000</v>
      </c>
      <c r="P60" s="72"/>
      <c r="Q60" s="73">
        <v>0</v>
      </c>
      <c r="R60" s="72"/>
      <c r="S60" s="73">
        <v>257763000</v>
      </c>
    </row>
    <row r="61" spans="1:19" ht="21.75" customHeight="1" x14ac:dyDescent="0.2">
      <c r="A61" s="41" t="s">
        <v>46</v>
      </c>
      <c r="B61" s="11"/>
      <c r="C61" s="40" t="s">
        <v>9</v>
      </c>
      <c r="D61" s="11"/>
      <c r="E61" s="73">
        <v>585000</v>
      </c>
      <c r="F61" s="72"/>
      <c r="G61" s="73">
        <v>414</v>
      </c>
      <c r="H61" s="72"/>
      <c r="I61" s="75">
        <v>242190000</v>
      </c>
      <c r="J61" s="72"/>
      <c r="K61" s="75">
        <v>34557939</v>
      </c>
      <c r="L61" s="72"/>
      <c r="M61" s="75">
        <v>207632061</v>
      </c>
      <c r="N61" s="72"/>
      <c r="O61" s="75">
        <v>242190000</v>
      </c>
      <c r="P61" s="72"/>
      <c r="Q61" s="75">
        <v>34557939</v>
      </c>
      <c r="R61" s="72"/>
      <c r="S61" s="75">
        <v>207632061</v>
      </c>
    </row>
    <row r="62" spans="1:19" ht="21.75" customHeight="1" x14ac:dyDescent="0.2">
      <c r="A62" s="7" t="s">
        <v>108</v>
      </c>
      <c r="B62" s="11"/>
      <c r="C62" s="10"/>
      <c r="D62" s="11"/>
      <c r="E62" s="73"/>
      <c r="F62" s="72"/>
      <c r="G62" s="73"/>
      <c r="H62" s="72"/>
      <c r="I62" s="74">
        <f>SUM(I8:I61)</f>
        <v>2234843867387</v>
      </c>
      <c r="J62" s="72"/>
      <c r="K62" s="74">
        <f>SUM(K8:K61)</f>
        <v>296048600302</v>
      </c>
      <c r="L62" s="72"/>
      <c r="M62" s="74">
        <f>SUM(M8:M61)</f>
        <v>1938795267085</v>
      </c>
      <c r="N62" s="72"/>
      <c r="O62" s="74">
        <f>SUM(O8:O61)</f>
        <v>4251482360059</v>
      </c>
      <c r="P62" s="72"/>
      <c r="Q62" s="74">
        <f>SUM(Q8:Q61)</f>
        <v>326149661462</v>
      </c>
      <c r="R62" s="72"/>
      <c r="S62" s="74">
        <f>SUM(S8:S61)</f>
        <v>3925332698597</v>
      </c>
    </row>
    <row r="63" spans="1:19" x14ac:dyDescent="0.2">
      <c r="A63" s="11"/>
      <c r="B63" s="11"/>
      <c r="C63" s="11"/>
      <c r="D63" s="11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</row>
    <row r="64" spans="1:19" x14ac:dyDescent="0.2">
      <c r="A64" s="11"/>
      <c r="B64" s="11"/>
      <c r="C64" s="11"/>
      <c r="D64" s="11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</row>
    <row r="65" spans="1:19" x14ac:dyDescent="0.2">
      <c r="A65" s="11"/>
      <c r="B65" s="11"/>
      <c r="C65" s="11"/>
      <c r="D65" s="11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</row>
    <row r="66" spans="1:19" x14ac:dyDescent="0.2">
      <c r="A66" s="11"/>
      <c r="B66" s="11"/>
      <c r="C66" s="11"/>
      <c r="D66" s="11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</row>
    <row r="67" spans="1:19" x14ac:dyDescent="0.2">
      <c r="A67" s="11"/>
      <c r="B67" s="11"/>
      <c r="C67" s="11"/>
      <c r="D67" s="11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</row>
    <row r="68" spans="1:19" x14ac:dyDescent="0.2">
      <c r="A68" s="11"/>
      <c r="B68" s="11"/>
      <c r="C68" s="11"/>
      <c r="D68" s="11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</row>
    <row r="69" spans="1:19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</row>
    <row r="70" spans="1:19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1:19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</row>
    <row r="72" spans="1:19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5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0">
    <pageSetUpPr fitToPage="1"/>
  </sheetPr>
  <dimension ref="A1:M16"/>
  <sheetViews>
    <sheetView rightToLeft="1" zoomScaleNormal="100" zoomScaleSheetLayoutView="106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5.85546875" bestFit="1" customWidth="1"/>
    <col min="4" max="4" width="1.28515625" customWidth="1"/>
    <col min="5" max="5" width="13.42578125" customWidth="1"/>
    <col min="6" max="6" width="1.28515625" customWidth="1"/>
    <col min="7" max="7" width="15.7109375" bestFit="1" customWidth="1"/>
    <col min="8" max="8" width="1.28515625" customWidth="1"/>
    <col min="9" max="9" width="16" bestFit="1" customWidth="1"/>
    <col min="10" max="10" width="1.28515625" customWidth="1"/>
    <col min="11" max="11" width="13.42578125" customWidth="1"/>
    <col min="12" max="12" width="1.28515625" customWidth="1"/>
    <col min="13" max="13" width="20" customWidth="1"/>
    <col min="14" max="14" width="0.28515625" customWidth="1"/>
  </cols>
  <sheetData>
    <row r="1" spans="1:13" ht="29.1" customHeight="1" x14ac:dyDescent="0.2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3" ht="21.75" customHeight="1" x14ac:dyDescent="0.2">
      <c r="A2" s="86" t="s">
        <v>134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13" ht="21.75" customHeight="1" x14ac:dyDescent="0.2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</row>
    <row r="4" spans="1:13" ht="14.45" customHeight="1" x14ac:dyDescent="0.2"/>
    <row r="5" spans="1:13" ht="22.5" customHeight="1" x14ac:dyDescent="0.2">
      <c r="A5" s="87" t="s">
        <v>252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</row>
    <row r="6" spans="1:13" ht="22.5" customHeight="1" x14ac:dyDescent="0.2">
      <c r="A6" s="88" t="s">
        <v>137</v>
      </c>
      <c r="B6" s="11"/>
      <c r="C6" s="88" t="s">
        <v>150</v>
      </c>
      <c r="D6" s="88"/>
      <c r="E6" s="88"/>
      <c r="F6" s="88"/>
      <c r="G6" s="88"/>
      <c r="H6" s="11"/>
      <c r="I6" s="88" t="s">
        <v>151</v>
      </c>
      <c r="J6" s="88"/>
      <c r="K6" s="88"/>
      <c r="L6" s="88"/>
      <c r="M6" s="88"/>
    </row>
    <row r="7" spans="1:13" ht="29.1" customHeight="1" x14ac:dyDescent="0.2">
      <c r="A7" s="88"/>
      <c r="B7" s="11"/>
      <c r="C7" s="8" t="s">
        <v>250</v>
      </c>
      <c r="D7" s="65"/>
      <c r="E7" s="8" t="s">
        <v>214</v>
      </c>
      <c r="F7" s="65"/>
      <c r="G7" s="8" t="s">
        <v>251</v>
      </c>
      <c r="H7" s="11"/>
      <c r="I7" s="8" t="s">
        <v>250</v>
      </c>
      <c r="J7" s="65"/>
      <c r="K7" s="8" t="s">
        <v>214</v>
      </c>
      <c r="L7" s="65"/>
      <c r="M7" s="8" t="s">
        <v>251</v>
      </c>
    </row>
    <row r="8" spans="1:13" ht="21.75" customHeight="1" x14ac:dyDescent="0.2">
      <c r="A8" s="38" t="s">
        <v>281</v>
      </c>
      <c r="B8" s="11"/>
      <c r="C8" s="39">
        <v>57786</v>
      </c>
      <c r="D8" s="11"/>
      <c r="E8" s="39">
        <v>0</v>
      </c>
      <c r="F8" s="11"/>
      <c r="G8" s="39">
        <v>57786</v>
      </c>
      <c r="H8" s="11"/>
      <c r="I8" s="39">
        <v>390574</v>
      </c>
      <c r="J8" s="11"/>
      <c r="K8" s="39">
        <v>0</v>
      </c>
      <c r="L8" s="11"/>
      <c r="M8" s="39">
        <v>390574</v>
      </c>
    </row>
    <row r="9" spans="1:13" ht="21.75" customHeight="1" x14ac:dyDescent="0.2">
      <c r="A9" s="40" t="s">
        <v>282</v>
      </c>
      <c r="B9" s="11"/>
      <c r="C9" s="10">
        <v>51610</v>
      </c>
      <c r="D9" s="11"/>
      <c r="E9" s="10">
        <v>0</v>
      </c>
      <c r="F9" s="11"/>
      <c r="G9" s="10">
        <v>51610</v>
      </c>
      <c r="H9" s="11"/>
      <c r="I9" s="10">
        <v>198178</v>
      </c>
      <c r="J9" s="11"/>
      <c r="K9" s="10">
        <v>0</v>
      </c>
      <c r="L9" s="11"/>
      <c r="M9" s="10">
        <v>198178</v>
      </c>
    </row>
    <row r="10" spans="1:13" ht="21.75" customHeight="1" x14ac:dyDescent="0.2">
      <c r="A10" s="40" t="s">
        <v>283</v>
      </c>
      <c r="B10" s="11"/>
      <c r="C10" s="10">
        <v>762255</v>
      </c>
      <c r="D10" s="11"/>
      <c r="E10" s="10">
        <v>0</v>
      </c>
      <c r="F10" s="11"/>
      <c r="G10" s="10">
        <v>762255</v>
      </c>
      <c r="H10" s="11"/>
      <c r="I10" s="10">
        <v>4570964</v>
      </c>
      <c r="J10" s="11"/>
      <c r="K10" s="10">
        <v>0</v>
      </c>
      <c r="L10" s="11"/>
      <c r="M10" s="10">
        <v>4570964</v>
      </c>
    </row>
    <row r="11" spans="1:13" ht="21.75" customHeight="1" x14ac:dyDescent="0.2">
      <c r="A11" s="40" t="s">
        <v>284</v>
      </c>
      <c r="B11" s="11"/>
      <c r="C11" s="10">
        <v>14815</v>
      </c>
      <c r="D11" s="11"/>
      <c r="E11" s="10">
        <v>0</v>
      </c>
      <c r="F11" s="11"/>
      <c r="G11" s="10">
        <v>14815</v>
      </c>
      <c r="H11" s="11"/>
      <c r="I11" s="10">
        <v>134668</v>
      </c>
      <c r="J11" s="11"/>
      <c r="K11" s="73">
        <v>0</v>
      </c>
      <c r="L11" s="11"/>
      <c r="M11" s="10">
        <v>134668</v>
      </c>
    </row>
    <row r="12" spans="1:13" ht="21.75" customHeight="1" x14ac:dyDescent="0.2">
      <c r="A12" s="40" t="s">
        <v>280</v>
      </c>
      <c r="B12" s="11"/>
      <c r="C12" s="10">
        <v>38245575515</v>
      </c>
      <c r="D12" s="11"/>
      <c r="E12" s="73">
        <v>409142474</v>
      </c>
      <c r="F12" s="11"/>
      <c r="G12" s="10">
        <v>37836433041</v>
      </c>
      <c r="H12" s="11"/>
      <c r="I12" s="10">
        <v>38247893898</v>
      </c>
      <c r="J12" s="11"/>
      <c r="K12" s="73">
        <v>409142474</v>
      </c>
      <c r="L12" s="11"/>
      <c r="M12" s="10">
        <v>37838751424</v>
      </c>
    </row>
    <row r="13" spans="1:13" ht="21.75" customHeight="1" x14ac:dyDescent="0.2">
      <c r="A13" s="40" t="s">
        <v>285</v>
      </c>
      <c r="B13" s="11"/>
      <c r="C13" s="10">
        <v>78915437975</v>
      </c>
      <c r="D13" s="11"/>
      <c r="E13" s="73">
        <v>-7957847</v>
      </c>
      <c r="F13" s="11"/>
      <c r="G13" s="10">
        <v>78923395822</v>
      </c>
      <c r="H13" s="11"/>
      <c r="I13" s="10">
        <v>341338306545</v>
      </c>
      <c r="J13" s="11"/>
      <c r="K13" s="73">
        <v>518465531</v>
      </c>
      <c r="L13" s="11"/>
      <c r="M13" s="10">
        <v>340819841014</v>
      </c>
    </row>
    <row r="14" spans="1:13" ht="21.75" customHeight="1" x14ac:dyDescent="0.2">
      <c r="A14" s="40" t="s">
        <v>286</v>
      </c>
      <c r="B14" s="11"/>
      <c r="C14" s="10">
        <v>1286533</v>
      </c>
      <c r="D14" s="11"/>
      <c r="E14" s="10">
        <v>0</v>
      </c>
      <c r="F14" s="11"/>
      <c r="G14" s="10">
        <v>1286533</v>
      </c>
      <c r="H14" s="11"/>
      <c r="I14" s="10">
        <v>9938553</v>
      </c>
      <c r="J14" s="11"/>
      <c r="K14" s="10">
        <v>0</v>
      </c>
      <c r="L14" s="11"/>
      <c r="M14" s="10">
        <v>9938553</v>
      </c>
    </row>
    <row r="15" spans="1:13" ht="21.75" customHeight="1" thickBot="1" x14ac:dyDescent="0.25">
      <c r="A15" s="7" t="s">
        <v>108</v>
      </c>
      <c r="B15" s="11"/>
      <c r="C15" s="43">
        <f>SUM(C8:C14)</f>
        <v>117163186489</v>
      </c>
      <c r="D15" s="11"/>
      <c r="E15" s="43">
        <f>SUM(E8:E14)</f>
        <v>401184627</v>
      </c>
      <c r="F15" s="11"/>
      <c r="G15" s="43">
        <f>SUM(G8:G14)</f>
        <v>116762001862</v>
      </c>
      <c r="H15" s="11"/>
      <c r="I15" s="43">
        <f>SUM(I8:I14)</f>
        <v>379601433380</v>
      </c>
      <c r="J15" s="11"/>
      <c r="K15" s="43">
        <f>SUM(K8:K14)</f>
        <v>927608005</v>
      </c>
      <c r="L15" s="11"/>
      <c r="M15" s="43">
        <f>SUM(M8:M14)</f>
        <v>378673825375</v>
      </c>
    </row>
    <row r="16" spans="1:13" ht="19.5" thickTop="1" x14ac:dyDescent="0.2">
      <c r="C16" s="10"/>
      <c r="D16" s="11"/>
      <c r="E16" s="10"/>
      <c r="F16" s="11"/>
      <c r="G16" s="10"/>
      <c r="H16" s="11"/>
      <c r="I16" s="10"/>
      <c r="J16" s="11"/>
      <c r="K16" s="10"/>
      <c r="L16" s="11"/>
      <c r="M16" s="10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1">
    <pageSetUpPr fitToPage="1"/>
  </sheetPr>
  <dimension ref="A1:Q108"/>
  <sheetViews>
    <sheetView rightToLeft="1" zoomScaleNormal="100" zoomScaleSheetLayoutView="89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3.85546875" bestFit="1" customWidth="1"/>
    <col min="4" max="4" width="1.28515625" customWidth="1"/>
    <col min="5" max="5" width="18.5703125" bestFit="1" customWidth="1"/>
    <col min="6" max="6" width="1.28515625" customWidth="1"/>
    <col min="7" max="7" width="18.5703125" bestFit="1" customWidth="1"/>
    <col min="8" max="8" width="1.28515625" customWidth="1"/>
    <col min="9" max="9" width="21.85546875" bestFit="1" customWidth="1"/>
    <col min="10" max="10" width="1.28515625" customWidth="1"/>
    <col min="11" max="11" width="15" bestFit="1" customWidth="1"/>
    <col min="12" max="12" width="1.28515625" customWidth="1"/>
    <col min="13" max="13" width="18.5703125" bestFit="1" customWidth="1"/>
    <col min="14" max="14" width="1.28515625" customWidth="1"/>
    <col min="15" max="15" width="18.42578125" bestFit="1" customWidth="1"/>
    <col min="16" max="16" width="1.28515625" customWidth="1"/>
    <col min="17" max="17" width="24.7109375" customWidth="1"/>
    <col min="18" max="18" width="0.28515625" customWidth="1"/>
  </cols>
  <sheetData>
    <row r="1" spans="1:17" ht="29.1" customHeight="1" x14ac:dyDescent="0.2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</row>
    <row r="2" spans="1:17" ht="21.75" customHeight="1" x14ac:dyDescent="0.2">
      <c r="A2" s="86" t="s">
        <v>134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</row>
    <row r="3" spans="1:17" ht="21.75" customHeight="1" x14ac:dyDescent="0.2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</row>
    <row r="4" spans="1:17" ht="14.45" customHeight="1" x14ac:dyDescent="0.2"/>
    <row r="5" spans="1:17" ht="29.25" customHeight="1" x14ac:dyDescent="0.2">
      <c r="A5" s="87" t="s">
        <v>253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</row>
    <row r="6" spans="1:17" ht="24.75" customHeight="1" x14ac:dyDescent="0.2">
      <c r="A6" s="88" t="s">
        <v>137</v>
      </c>
      <c r="B6" s="11"/>
      <c r="C6" s="88" t="s">
        <v>150</v>
      </c>
      <c r="D6" s="88"/>
      <c r="E6" s="88"/>
      <c r="F6" s="88"/>
      <c r="G6" s="88"/>
      <c r="H6" s="88"/>
      <c r="I6" s="88"/>
      <c r="J6" s="11"/>
      <c r="K6" s="88" t="s">
        <v>151</v>
      </c>
      <c r="L6" s="88"/>
      <c r="M6" s="88"/>
      <c r="N6" s="88"/>
      <c r="O6" s="88"/>
      <c r="P6" s="88"/>
      <c r="Q6" s="88"/>
    </row>
    <row r="7" spans="1:17" ht="29.1" customHeight="1" x14ac:dyDescent="0.2">
      <c r="A7" s="88"/>
      <c r="B7" s="11"/>
      <c r="C7" s="8" t="s">
        <v>13</v>
      </c>
      <c r="D7" s="65"/>
      <c r="E7" s="8" t="s">
        <v>254</v>
      </c>
      <c r="F7" s="65"/>
      <c r="G7" s="8" t="s">
        <v>255</v>
      </c>
      <c r="H7" s="65"/>
      <c r="I7" s="8" t="s">
        <v>256</v>
      </c>
      <c r="J7" s="11"/>
      <c r="K7" s="8" t="s">
        <v>13</v>
      </c>
      <c r="L7" s="65"/>
      <c r="M7" s="8" t="s">
        <v>254</v>
      </c>
      <c r="N7" s="65"/>
      <c r="O7" s="8" t="s">
        <v>255</v>
      </c>
      <c r="P7" s="65"/>
      <c r="Q7" s="8" t="s">
        <v>256</v>
      </c>
    </row>
    <row r="8" spans="1:17" ht="21.75" customHeight="1" x14ac:dyDescent="0.2">
      <c r="A8" s="38" t="s">
        <v>41</v>
      </c>
      <c r="B8" s="11"/>
      <c r="C8" s="39">
        <v>40000000</v>
      </c>
      <c r="D8" s="11"/>
      <c r="E8" s="39">
        <v>369211315072</v>
      </c>
      <c r="F8" s="11"/>
      <c r="G8" s="39">
        <v>197593111250</v>
      </c>
      <c r="H8" s="11"/>
      <c r="I8" s="39">
        <v>171618203822</v>
      </c>
      <c r="J8" s="11"/>
      <c r="K8" s="39">
        <v>40000000</v>
      </c>
      <c r="L8" s="11"/>
      <c r="M8" s="39">
        <v>369211315072</v>
      </c>
      <c r="N8" s="11"/>
      <c r="O8" s="39">
        <v>197593111250</v>
      </c>
      <c r="P8" s="11"/>
      <c r="Q8" s="39">
        <v>171618203822</v>
      </c>
    </row>
    <row r="9" spans="1:17" ht="21.75" customHeight="1" x14ac:dyDescent="0.2">
      <c r="A9" s="40" t="s">
        <v>57</v>
      </c>
      <c r="B9" s="11"/>
      <c r="C9" s="10">
        <v>50000000</v>
      </c>
      <c r="D9" s="11"/>
      <c r="E9" s="10">
        <v>449937129973</v>
      </c>
      <c r="F9" s="11"/>
      <c r="G9" s="10">
        <v>442239915529</v>
      </c>
      <c r="H9" s="11"/>
      <c r="I9" s="10">
        <v>7697214444</v>
      </c>
      <c r="J9" s="11"/>
      <c r="K9" s="10">
        <v>50000000</v>
      </c>
      <c r="L9" s="11"/>
      <c r="M9" s="10">
        <v>449937129973</v>
      </c>
      <c r="N9" s="11"/>
      <c r="O9" s="10">
        <v>442239915529</v>
      </c>
      <c r="P9" s="11"/>
      <c r="Q9" s="10">
        <v>7697214444</v>
      </c>
    </row>
    <row r="10" spans="1:17" ht="21.75" customHeight="1" x14ac:dyDescent="0.2">
      <c r="A10" s="40" t="s">
        <v>61</v>
      </c>
      <c r="B10" s="11"/>
      <c r="C10" s="10">
        <v>1</v>
      </c>
      <c r="D10" s="11"/>
      <c r="E10" s="10">
        <v>1</v>
      </c>
      <c r="F10" s="11"/>
      <c r="G10" s="10">
        <v>5950</v>
      </c>
      <c r="H10" s="11"/>
      <c r="I10" s="10">
        <v>-5949</v>
      </c>
      <c r="J10" s="11"/>
      <c r="K10" s="10">
        <v>317439653</v>
      </c>
      <c r="L10" s="11"/>
      <c r="M10" s="10">
        <v>1814141742355</v>
      </c>
      <c r="N10" s="11"/>
      <c r="O10" s="10">
        <v>2004841700593</v>
      </c>
      <c r="P10" s="11"/>
      <c r="Q10" s="10">
        <v>-190699958238</v>
      </c>
    </row>
    <row r="11" spans="1:17" ht="21.75" customHeight="1" x14ac:dyDescent="0.2">
      <c r="A11" s="40" t="s">
        <v>26</v>
      </c>
      <c r="B11" s="11"/>
      <c r="C11" s="10">
        <v>50000000</v>
      </c>
      <c r="D11" s="11"/>
      <c r="E11" s="10">
        <v>149511116987</v>
      </c>
      <c r="F11" s="11"/>
      <c r="G11" s="10">
        <v>193821330100</v>
      </c>
      <c r="H11" s="11"/>
      <c r="I11" s="10">
        <v>-44310213113</v>
      </c>
      <c r="J11" s="11"/>
      <c r="K11" s="10">
        <v>50000000</v>
      </c>
      <c r="L11" s="11"/>
      <c r="M11" s="10">
        <v>149511116987</v>
      </c>
      <c r="N11" s="11"/>
      <c r="O11" s="10">
        <v>193821330100</v>
      </c>
      <c r="P11" s="11"/>
      <c r="Q11" s="10">
        <v>-44310213113</v>
      </c>
    </row>
    <row r="12" spans="1:17" ht="21.75" customHeight="1" x14ac:dyDescent="0.2">
      <c r="A12" s="40" t="s">
        <v>31</v>
      </c>
      <c r="B12" s="11"/>
      <c r="C12" s="10">
        <v>4400000</v>
      </c>
      <c r="D12" s="11"/>
      <c r="E12" s="10">
        <v>201883287057</v>
      </c>
      <c r="F12" s="11"/>
      <c r="G12" s="10">
        <v>153027879160</v>
      </c>
      <c r="H12" s="11"/>
      <c r="I12" s="10">
        <v>48855407897</v>
      </c>
      <c r="J12" s="11"/>
      <c r="K12" s="10">
        <v>4400000</v>
      </c>
      <c r="L12" s="11"/>
      <c r="M12" s="10">
        <v>201883287057</v>
      </c>
      <c r="N12" s="11"/>
      <c r="O12" s="10">
        <v>153027879160</v>
      </c>
      <c r="P12" s="11"/>
      <c r="Q12" s="10">
        <v>48855407897</v>
      </c>
    </row>
    <row r="13" spans="1:17" ht="21.75" customHeight="1" x14ac:dyDescent="0.2">
      <c r="A13" s="40" t="s">
        <v>50</v>
      </c>
      <c r="B13" s="11"/>
      <c r="C13" s="10">
        <v>647</v>
      </c>
      <c r="D13" s="11"/>
      <c r="E13" s="10">
        <v>4699434</v>
      </c>
      <c r="F13" s="11"/>
      <c r="G13" s="10">
        <v>4108363</v>
      </c>
      <c r="H13" s="11"/>
      <c r="I13" s="10">
        <v>591071</v>
      </c>
      <c r="J13" s="11"/>
      <c r="K13" s="10">
        <v>647</v>
      </c>
      <c r="L13" s="11"/>
      <c r="M13" s="10">
        <v>4699434</v>
      </c>
      <c r="N13" s="11"/>
      <c r="O13" s="10">
        <v>4108363</v>
      </c>
      <c r="P13" s="11"/>
      <c r="Q13" s="10">
        <v>591071</v>
      </c>
    </row>
    <row r="14" spans="1:17" ht="21.75" customHeight="1" x14ac:dyDescent="0.2">
      <c r="A14" s="40" t="s">
        <v>71</v>
      </c>
      <c r="B14" s="11"/>
      <c r="C14" s="10">
        <v>2000000</v>
      </c>
      <c r="D14" s="11"/>
      <c r="E14" s="10">
        <v>76920770932</v>
      </c>
      <c r="F14" s="11"/>
      <c r="G14" s="10">
        <v>67121966092</v>
      </c>
      <c r="H14" s="11"/>
      <c r="I14" s="10">
        <v>9798804840</v>
      </c>
      <c r="J14" s="11"/>
      <c r="K14" s="10">
        <v>2000000</v>
      </c>
      <c r="L14" s="11"/>
      <c r="M14" s="10">
        <v>76920770932</v>
      </c>
      <c r="N14" s="11"/>
      <c r="O14" s="10">
        <v>67121966092</v>
      </c>
      <c r="P14" s="11"/>
      <c r="Q14" s="10">
        <v>9798804840</v>
      </c>
    </row>
    <row r="15" spans="1:17" ht="21.75" customHeight="1" x14ac:dyDescent="0.2">
      <c r="A15" s="40" t="s">
        <v>72</v>
      </c>
      <c r="B15" s="11"/>
      <c r="C15" s="10">
        <v>150000000</v>
      </c>
      <c r="D15" s="11"/>
      <c r="E15" s="10">
        <v>2518862504925</v>
      </c>
      <c r="F15" s="11"/>
      <c r="G15" s="10">
        <v>1037586770926</v>
      </c>
      <c r="H15" s="11"/>
      <c r="I15" s="10">
        <v>1481275733999</v>
      </c>
      <c r="J15" s="11"/>
      <c r="K15" s="10">
        <v>150000000</v>
      </c>
      <c r="L15" s="11"/>
      <c r="M15" s="10">
        <v>2518862504925</v>
      </c>
      <c r="N15" s="11"/>
      <c r="O15" s="10">
        <v>1037586770926</v>
      </c>
      <c r="P15" s="11"/>
      <c r="Q15" s="10">
        <v>1481275733999</v>
      </c>
    </row>
    <row r="16" spans="1:17" ht="21.75" customHeight="1" x14ac:dyDescent="0.2">
      <c r="A16" s="40" t="s">
        <v>96</v>
      </c>
      <c r="B16" s="11"/>
      <c r="C16" s="10">
        <v>360000</v>
      </c>
      <c r="D16" s="11"/>
      <c r="E16" s="10">
        <v>6058403759</v>
      </c>
      <c r="F16" s="11"/>
      <c r="G16" s="10">
        <v>4515225408</v>
      </c>
      <c r="H16" s="11"/>
      <c r="I16" s="10">
        <v>1543178351</v>
      </c>
      <c r="J16" s="11"/>
      <c r="K16" s="10">
        <v>360000</v>
      </c>
      <c r="L16" s="11"/>
      <c r="M16" s="10">
        <v>6058403759</v>
      </c>
      <c r="N16" s="11"/>
      <c r="O16" s="10">
        <v>4515225408</v>
      </c>
      <c r="P16" s="11"/>
      <c r="Q16" s="10">
        <v>1543178351</v>
      </c>
    </row>
    <row r="17" spans="1:17" ht="21.75" customHeight="1" x14ac:dyDescent="0.2">
      <c r="A17" s="40" t="s">
        <v>36</v>
      </c>
      <c r="B17" s="11"/>
      <c r="C17" s="10">
        <v>57786937</v>
      </c>
      <c r="D17" s="11"/>
      <c r="E17" s="10">
        <v>948737543830</v>
      </c>
      <c r="F17" s="11"/>
      <c r="G17" s="10">
        <v>562625845757</v>
      </c>
      <c r="H17" s="11"/>
      <c r="I17" s="10">
        <v>386111698073</v>
      </c>
      <c r="J17" s="11"/>
      <c r="K17" s="10">
        <v>80192443</v>
      </c>
      <c r="L17" s="11"/>
      <c r="M17" s="10">
        <v>1333313403143</v>
      </c>
      <c r="N17" s="11"/>
      <c r="O17" s="10">
        <v>829104542317</v>
      </c>
      <c r="P17" s="11"/>
      <c r="Q17" s="10">
        <v>504208860826</v>
      </c>
    </row>
    <row r="18" spans="1:17" ht="21.75" customHeight="1" x14ac:dyDescent="0.2">
      <c r="A18" s="40" t="s">
        <v>53</v>
      </c>
      <c r="B18" s="11"/>
      <c r="C18" s="10">
        <v>79400000</v>
      </c>
      <c r="D18" s="11"/>
      <c r="E18" s="10">
        <v>385398294282</v>
      </c>
      <c r="F18" s="11"/>
      <c r="G18" s="10">
        <v>261111068154</v>
      </c>
      <c r="H18" s="11"/>
      <c r="I18" s="10">
        <v>124287226128</v>
      </c>
      <c r="J18" s="11"/>
      <c r="K18" s="10">
        <v>100000000</v>
      </c>
      <c r="L18" s="11"/>
      <c r="M18" s="10">
        <v>486090428477</v>
      </c>
      <c r="N18" s="11"/>
      <c r="O18" s="10">
        <v>347314366512</v>
      </c>
      <c r="P18" s="11"/>
      <c r="Q18" s="10">
        <v>138776061965</v>
      </c>
    </row>
    <row r="19" spans="1:17" ht="21.75" customHeight="1" x14ac:dyDescent="0.2">
      <c r="A19" s="40" t="s">
        <v>60</v>
      </c>
      <c r="B19" s="11"/>
      <c r="C19" s="10">
        <v>308420593</v>
      </c>
      <c r="D19" s="11"/>
      <c r="E19" s="10">
        <v>4415685552319</v>
      </c>
      <c r="F19" s="11"/>
      <c r="G19" s="10">
        <v>4541341866732</v>
      </c>
      <c r="H19" s="11"/>
      <c r="I19" s="10">
        <v>-125656314413</v>
      </c>
      <c r="J19" s="11"/>
      <c r="K19" s="10">
        <v>575100000</v>
      </c>
      <c r="L19" s="11"/>
      <c r="M19" s="10">
        <v>8416913645362</v>
      </c>
      <c r="N19" s="11"/>
      <c r="O19" s="10">
        <v>8425832323319</v>
      </c>
      <c r="P19" s="11"/>
      <c r="Q19" s="10">
        <v>-8918677957</v>
      </c>
    </row>
    <row r="20" spans="1:17" ht="21.75" customHeight="1" x14ac:dyDescent="0.2">
      <c r="A20" s="40" t="s">
        <v>107</v>
      </c>
      <c r="B20" s="11"/>
      <c r="C20" s="10">
        <v>12684043</v>
      </c>
      <c r="D20" s="11"/>
      <c r="E20" s="10">
        <v>114910680809</v>
      </c>
      <c r="F20" s="11"/>
      <c r="G20" s="10">
        <v>88535937785</v>
      </c>
      <c r="H20" s="11"/>
      <c r="I20" s="10">
        <v>26374743024</v>
      </c>
      <c r="J20" s="11"/>
      <c r="K20" s="10">
        <v>12684043</v>
      </c>
      <c r="L20" s="11"/>
      <c r="M20" s="10">
        <v>114910680809</v>
      </c>
      <c r="N20" s="11"/>
      <c r="O20" s="10">
        <v>88535937785</v>
      </c>
      <c r="P20" s="11"/>
      <c r="Q20" s="10">
        <v>26374743024</v>
      </c>
    </row>
    <row r="21" spans="1:17" ht="21.75" customHeight="1" x14ac:dyDescent="0.2">
      <c r="A21" s="40" t="s">
        <v>20</v>
      </c>
      <c r="B21" s="11"/>
      <c r="C21" s="10">
        <v>90000000</v>
      </c>
      <c r="D21" s="11"/>
      <c r="E21" s="10">
        <v>953380738710</v>
      </c>
      <c r="F21" s="11"/>
      <c r="G21" s="10">
        <v>549385742462</v>
      </c>
      <c r="H21" s="11"/>
      <c r="I21" s="10">
        <v>403994996248</v>
      </c>
      <c r="J21" s="11"/>
      <c r="K21" s="10">
        <v>100000000</v>
      </c>
      <c r="L21" s="11"/>
      <c r="M21" s="10">
        <v>1010237809710</v>
      </c>
      <c r="N21" s="11"/>
      <c r="O21" s="10">
        <v>610428602762</v>
      </c>
      <c r="P21" s="11"/>
      <c r="Q21" s="10">
        <v>399809206948</v>
      </c>
    </row>
    <row r="22" spans="1:17" ht="21.75" customHeight="1" x14ac:dyDescent="0.2">
      <c r="A22" s="40" t="s">
        <v>19</v>
      </c>
      <c r="B22" s="11"/>
      <c r="C22" s="10">
        <v>1100000</v>
      </c>
      <c r="D22" s="11"/>
      <c r="E22" s="10">
        <v>15150896865</v>
      </c>
      <c r="F22" s="11"/>
      <c r="G22" s="10">
        <v>9396367547</v>
      </c>
      <c r="H22" s="11"/>
      <c r="I22" s="10">
        <v>5754529318</v>
      </c>
      <c r="J22" s="11"/>
      <c r="K22" s="10">
        <v>1100000</v>
      </c>
      <c r="L22" s="11"/>
      <c r="M22" s="10">
        <v>15150896865</v>
      </c>
      <c r="N22" s="11"/>
      <c r="O22" s="10">
        <v>9396367547</v>
      </c>
      <c r="P22" s="11"/>
      <c r="Q22" s="10">
        <v>5754529318</v>
      </c>
    </row>
    <row r="23" spans="1:17" ht="21.75" customHeight="1" x14ac:dyDescent="0.2">
      <c r="A23" s="40" t="s">
        <v>105</v>
      </c>
      <c r="B23" s="11"/>
      <c r="C23" s="10">
        <v>330152</v>
      </c>
      <c r="D23" s="11"/>
      <c r="E23" s="10">
        <v>11718249349</v>
      </c>
      <c r="F23" s="11"/>
      <c r="G23" s="10">
        <v>11263525984</v>
      </c>
      <c r="H23" s="11"/>
      <c r="I23" s="10">
        <v>454723365</v>
      </c>
      <c r="J23" s="11"/>
      <c r="K23" s="10">
        <v>15330152</v>
      </c>
      <c r="L23" s="11"/>
      <c r="M23" s="10">
        <v>324579268377</v>
      </c>
      <c r="N23" s="11"/>
      <c r="O23" s="10">
        <v>323828575984</v>
      </c>
      <c r="P23" s="11"/>
      <c r="Q23" s="10">
        <v>750692393</v>
      </c>
    </row>
    <row r="24" spans="1:17" ht="21.75" customHeight="1" x14ac:dyDescent="0.2">
      <c r="A24" s="40" t="s">
        <v>21</v>
      </c>
      <c r="B24" s="11"/>
      <c r="C24" s="10">
        <v>1000000000</v>
      </c>
      <c r="D24" s="11"/>
      <c r="E24" s="10">
        <v>613365686012</v>
      </c>
      <c r="F24" s="11"/>
      <c r="G24" s="10">
        <v>460797485062</v>
      </c>
      <c r="H24" s="11"/>
      <c r="I24" s="10">
        <v>152568200950</v>
      </c>
      <c r="J24" s="11"/>
      <c r="K24" s="10">
        <v>2100000000</v>
      </c>
      <c r="L24" s="11"/>
      <c r="M24" s="10">
        <v>1264083081204</v>
      </c>
      <c r="N24" s="11"/>
      <c r="O24" s="10">
        <v>1104780715062</v>
      </c>
      <c r="P24" s="11"/>
      <c r="Q24" s="10">
        <v>159302366142</v>
      </c>
    </row>
    <row r="25" spans="1:17" ht="21.75" customHeight="1" x14ac:dyDescent="0.2">
      <c r="A25" s="40" t="s">
        <v>42</v>
      </c>
      <c r="B25" s="11"/>
      <c r="C25" s="10">
        <v>42000000</v>
      </c>
      <c r="D25" s="11"/>
      <c r="E25" s="10">
        <v>198900734232</v>
      </c>
      <c r="F25" s="11"/>
      <c r="G25" s="10">
        <v>200370960972</v>
      </c>
      <c r="H25" s="11"/>
      <c r="I25" s="10">
        <v>-1470226740</v>
      </c>
      <c r="J25" s="11"/>
      <c r="K25" s="10">
        <v>42000000</v>
      </c>
      <c r="L25" s="11"/>
      <c r="M25" s="10">
        <v>198900734232</v>
      </c>
      <c r="N25" s="11"/>
      <c r="O25" s="10">
        <v>200370960972</v>
      </c>
      <c r="P25" s="11"/>
      <c r="Q25" s="10">
        <v>-1470226740</v>
      </c>
    </row>
    <row r="26" spans="1:17" ht="21.75" customHeight="1" x14ac:dyDescent="0.2">
      <c r="A26" s="40" t="s">
        <v>44</v>
      </c>
      <c r="B26" s="11"/>
      <c r="C26" s="10">
        <v>77714051</v>
      </c>
      <c r="D26" s="11"/>
      <c r="E26" s="10">
        <v>294572889528</v>
      </c>
      <c r="F26" s="11"/>
      <c r="G26" s="10">
        <v>328963577883</v>
      </c>
      <c r="H26" s="11"/>
      <c r="I26" s="10">
        <v>-34390688355</v>
      </c>
      <c r="J26" s="11"/>
      <c r="K26" s="10">
        <v>77714051</v>
      </c>
      <c r="L26" s="11"/>
      <c r="M26" s="10">
        <v>294572889528</v>
      </c>
      <c r="N26" s="11"/>
      <c r="O26" s="10">
        <v>328963577883</v>
      </c>
      <c r="P26" s="11"/>
      <c r="Q26" s="10">
        <v>-34390688355</v>
      </c>
    </row>
    <row r="27" spans="1:17" ht="21.75" customHeight="1" x14ac:dyDescent="0.2">
      <c r="A27" s="40" t="s">
        <v>33</v>
      </c>
      <c r="B27" s="11"/>
      <c r="C27" s="10">
        <v>2539565</v>
      </c>
      <c r="D27" s="11"/>
      <c r="E27" s="10">
        <v>375314707978</v>
      </c>
      <c r="F27" s="11"/>
      <c r="G27" s="10">
        <v>685414378513</v>
      </c>
      <c r="H27" s="11"/>
      <c r="I27" s="10">
        <v>-310099670535</v>
      </c>
      <c r="J27" s="11"/>
      <c r="K27" s="10">
        <v>3000000</v>
      </c>
      <c r="L27" s="11"/>
      <c r="M27" s="10">
        <v>445197050676</v>
      </c>
      <c r="N27" s="11"/>
      <c r="O27" s="10">
        <v>809683207752</v>
      </c>
      <c r="P27" s="11"/>
      <c r="Q27" s="10">
        <v>-364486157076</v>
      </c>
    </row>
    <row r="28" spans="1:17" ht="21.75" customHeight="1" x14ac:dyDescent="0.2">
      <c r="A28" s="40" t="s">
        <v>24</v>
      </c>
      <c r="B28" s="11"/>
      <c r="C28" s="10">
        <v>5</v>
      </c>
      <c r="D28" s="11"/>
      <c r="E28" s="10">
        <v>5</v>
      </c>
      <c r="F28" s="11"/>
      <c r="G28" s="10">
        <v>31656</v>
      </c>
      <c r="H28" s="11"/>
      <c r="I28" s="10">
        <v>-31651</v>
      </c>
      <c r="J28" s="11"/>
      <c r="K28" s="10">
        <v>60000005</v>
      </c>
      <c r="L28" s="11"/>
      <c r="M28" s="10">
        <v>550495522416</v>
      </c>
      <c r="N28" s="11"/>
      <c r="O28" s="10">
        <v>567975378829</v>
      </c>
      <c r="P28" s="11"/>
      <c r="Q28" s="10">
        <v>-17479856413</v>
      </c>
    </row>
    <row r="29" spans="1:17" ht="21.75" customHeight="1" x14ac:dyDescent="0.2">
      <c r="A29" s="40" t="s">
        <v>54</v>
      </c>
      <c r="B29" s="11"/>
      <c r="C29" s="10">
        <v>3000000</v>
      </c>
      <c r="D29" s="11"/>
      <c r="E29" s="10">
        <v>222287463103</v>
      </c>
      <c r="F29" s="11"/>
      <c r="G29" s="10">
        <v>121298537860</v>
      </c>
      <c r="H29" s="11"/>
      <c r="I29" s="10">
        <v>100988925243</v>
      </c>
      <c r="J29" s="11"/>
      <c r="K29" s="10">
        <v>3000000</v>
      </c>
      <c r="L29" s="11"/>
      <c r="M29" s="10">
        <v>222287463103</v>
      </c>
      <c r="N29" s="11"/>
      <c r="O29" s="10">
        <v>121298537860</v>
      </c>
      <c r="P29" s="11"/>
      <c r="Q29" s="10">
        <v>100988925243</v>
      </c>
    </row>
    <row r="30" spans="1:17" ht="21.75" customHeight="1" x14ac:dyDescent="0.2">
      <c r="A30" s="40" t="s">
        <v>68</v>
      </c>
      <c r="B30" s="11"/>
      <c r="C30" s="10">
        <v>1</v>
      </c>
      <c r="D30" s="11"/>
      <c r="E30" s="10">
        <v>1</v>
      </c>
      <c r="F30" s="11"/>
      <c r="G30" s="10">
        <v>19158</v>
      </c>
      <c r="H30" s="11"/>
      <c r="I30" s="10">
        <v>-19157</v>
      </c>
      <c r="J30" s="11"/>
      <c r="K30" s="10">
        <v>40001</v>
      </c>
      <c r="L30" s="11"/>
      <c r="M30" s="10">
        <v>1948148922</v>
      </c>
      <c r="N30" s="11"/>
      <c r="O30" s="10">
        <v>1488802723</v>
      </c>
      <c r="P30" s="11"/>
      <c r="Q30" s="10">
        <v>459346199</v>
      </c>
    </row>
    <row r="31" spans="1:17" ht="21.75" customHeight="1" x14ac:dyDescent="0.2">
      <c r="A31" s="40" t="s">
        <v>63</v>
      </c>
      <c r="B31" s="11"/>
      <c r="C31" s="10">
        <v>2200000</v>
      </c>
      <c r="D31" s="11"/>
      <c r="E31" s="10">
        <v>60010505232</v>
      </c>
      <c r="F31" s="11"/>
      <c r="G31" s="10">
        <v>50198372880</v>
      </c>
      <c r="H31" s="11"/>
      <c r="I31" s="10">
        <v>9812132352</v>
      </c>
      <c r="J31" s="11"/>
      <c r="K31" s="10">
        <v>2200000</v>
      </c>
      <c r="L31" s="11"/>
      <c r="M31" s="10">
        <v>60010505232</v>
      </c>
      <c r="N31" s="11"/>
      <c r="O31" s="10">
        <v>50198372880</v>
      </c>
      <c r="P31" s="11"/>
      <c r="Q31" s="10">
        <v>9812132352</v>
      </c>
    </row>
    <row r="32" spans="1:17" ht="21.75" customHeight="1" x14ac:dyDescent="0.2">
      <c r="A32" s="40" t="s">
        <v>84</v>
      </c>
      <c r="B32" s="11"/>
      <c r="C32" s="10">
        <v>46000000</v>
      </c>
      <c r="D32" s="11"/>
      <c r="E32" s="10">
        <v>307643391892</v>
      </c>
      <c r="F32" s="11"/>
      <c r="G32" s="10">
        <v>243783352258</v>
      </c>
      <c r="H32" s="11"/>
      <c r="I32" s="10">
        <v>63860039634</v>
      </c>
      <c r="J32" s="11"/>
      <c r="K32" s="10">
        <v>46000000</v>
      </c>
      <c r="L32" s="11"/>
      <c r="M32" s="10">
        <v>307643391892</v>
      </c>
      <c r="N32" s="11"/>
      <c r="O32" s="10">
        <v>243783352258</v>
      </c>
      <c r="P32" s="11"/>
      <c r="Q32" s="10">
        <v>63860039634</v>
      </c>
    </row>
    <row r="33" spans="1:17" ht="21.75" customHeight="1" x14ac:dyDescent="0.2">
      <c r="A33" s="40" t="s">
        <v>64</v>
      </c>
      <c r="B33" s="11"/>
      <c r="C33" s="10">
        <v>2100000</v>
      </c>
      <c r="D33" s="11"/>
      <c r="E33" s="10">
        <v>372562081627</v>
      </c>
      <c r="F33" s="11"/>
      <c r="G33" s="10">
        <v>275982121740</v>
      </c>
      <c r="H33" s="11"/>
      <c r="I33" s="10">
        <v>96579959887</v>
      </c>
      <c r="J33" s="11"/>
      <c r="K33" s="10">
        <v>2100000</v>
      </c>
      <c r="L33" s="11"/>
      <c r="M33" s="10">
        <v>372562081627</v>
      </c>
      <c r="N33" s="11"/>
      <c r="O33" s="10">
        <v>275982121740</v>
      </c>
      <c r="P33" s="11"/>
      <c r="Q33" s="10">
        <v>96579959887</v>
      </c>
    </row>
    <row r="34" spans="1:17" ht="21.75" customHeight="1" x14ac:dyDescent="0.2">
      <c r="A34" s="40" t="s">
        <v>66</v>
      </c>
      <c r="B34" s="11"/>
      <c r="C34" s="10">
        <v>1</v>
      </c>
      <c r="D34" s="11"/>
      <c r="E34" s="10">
        <v>1</v>
      </c>
      <c r="F34" s="11"/>
      <c r="G34" s="10">
        <v>3616</v>
      </c>
      <c r="H34" s="11"/>
      <c r="I34" s="10">
        <v>-3615</v>
      </c>
      <c r="J34" s="11"/>
      <c r="K34" s="10">
        <v>1</v>
      </c>
      <c r="L34" s="11"/>
      <c r="M34" s="10">
        <v>1</v>
      </c>
      <c r="N34" s="11"/>
      <c r="O34" s="10">
        <v>3616</v>
      </c>
      <c r="P34" s="11"/>
      <c r="Q34" s="10">
        <v>-3615</v>
      </c>
    </row>
    <row r="35" spans="1:17" ht="21.75" customHeight="1" x14ac:dyDescent="0.2">
      <c r="A35" s="40" t="s">
        <v>32</v>
      </c>
      <c r="B35" s="11"/>
      <c r="C35" s="10">
        <v>9800000</v>
      </c>
      <c r="D35" s="11"/>
      <c r="E35" s="10">
        <v>593000399601</v>
      </c>
      <c r="F35" s="11"/>
      <c r="G35" s="10">
        <v>492462345984</v>
      </c>
      <c r="H35" s="11"/>
      <c r="I35" s="10">
        <v>100538053617</v>
      </c>
      <c r="J35" s="11"/>
      <c r="K35" s="10">
        <v>10100454</v>
      </c>
      <c r="L35" s="11"/>
      <c r="M35" s="10">
        <v>612399430669</v>
      </c>
      <c r="N35" s="11"/>
      <c r="O35" s="10">
        <v>506885240715</v>
      </c>
      <c r="P35" s="11"/>
      <c r="Q35" s="10">
        <v>105514189954</v>
      </c>
    </row>
    <row r="36" spans="1:17" ht="21.75" customHeight="1" x14ac:dyDescent="0.2">
      <c r="A36" s="40" t="s">
        <v>65</v>
      </c>
      <c r="B36" s="11"/>
      <c r="C36" s="10">
        <v>17000000</v>
      </c>
      <c r="D36" s="11"/>
      <c r="E36" s="10">
        <v>243008631218</v>
      </c>
      <c r="F36" s="11"/>
      <c r="G36" s="10">
        <v>140670519402</v>
      </c>
      <c r="H36" s="11"/>
      <c r="I36" s="10">
        <v>102338111816</v>
      </c>
      <c r="J36" s="11"/>
      <c r="K36" s="10">
        <v>17000000</v>
      </c>
      <c r="L36" s="11"/>
      <c r="M36" s="10">
        <v>243008631218</v>
      </c>
      <c r="N36" s="11"/>
      <c r="O36" s="10">
        <v>140670519402</v>
      </c>
      <c r="P36" s="11"/>
      <c r="Q36" s="10">
        <v>102338111816</v>
      </c>
    </row>
    <row r="37" spans="1:17" ht="21.75" customHeight="1" x14ac:dyDescent="0.2">
      <c r="A37" s="40" t="s">
        <v>62</v>
      </c>
      <c r="B37" s="11"/>
      <c r="C37" s="10">
        <v>10000000</v>
      </c>
      <c r="D37" s="11"/>
      <c r="E37" s="10">
        <v>649130307860</v>
      </c>
      <c r="F37" s="11"/>
      <c r="G37" s="10">
        <v>625859263900</v>
      </c>
      <c r="H37" s="11"/>
      <c r="I37" s="10">
        <v>23271043960</v>
      </c>
      <c r="J37" s="11"/>
      <c r="K37" s="10">
        <v>10000000</v>
      </c>
      <c r="L37" s="11"/>
      <c r="M37" s="10">
        <v>649130307860</v>
      </c>
      <c r="N37" s="11"/>
      <c r="O37" s="10">
        <v>625859263900</v>
      </c>
      <c r="P37" s="11"/>
      <c r="Q37" s="10">
        <v>23271043960</v>
      </c>
    </row>
    <row r="38" spans="1:17" ht="21.75" customHeight="1" x14ac:dyDescent="0.2">
      <c r="A38" s="40" t="s">
        <v>27</v>
      </c>
      <c r="B38" s="11"/>
      <c r="C38" s="10">
        <v>25000000</v>
      </c>
      <c r="D38" s="11"/>
      <c r="E38" s="10">
        <v>1131318399563</v>
      </c>
      <c r="F38" s="11"/>
      <c r="G38" s="10">
        <v>905602021826</v>
      </c>
      <c r="H38" s="11"/>
      <c r="I38" s="10">
        <v>225716377737</v>
      </c>
      <c r="J38" s="11"/>
      <c r="K38" s="10">
        <v>25000000</v>
      </c>
      <c r="L38" s="11"/>
      <c r="M38" s="10">
        <v>1131318399563</v>
      </c>
      <c r="N38" s="11"/>
      <c r="O38" s="10">
        <v>905602021826</v>
      </c>
      <c r="P38" s="11"/>
      <c r="Q38" s="10">
        <v>225716377737</v>
      </c>
    </row>
    <row r="39" spans="1:17" ht="21.75" customHeight="1" x14ac:dyDescent="0.2">
      <c r="A39" s="40" t="s">
        <v>55</v>
      </c>
      <c r="B39" s="11"/>
      <c r="C39" s="10">
        <v>800000</v>
      </c>
      <c r="D39" s="11"/>
      <c r="E39" s="10">
        <v>23180419576</v>
      </c>
      <c r="F39" s="11"/>
      <c r="G39" s="10">
        <v>18523214599</v>
      </c>
      <c r="H39" s="11"/>
      <c r="I39" s="10">
        <v>4657204977</v>
      </c>
      <c r="J39" s="11"/>
      <c r="K39" s="10">
        <v>800000</v>
      </c>
      <c r="L39" s="11"/>
      <c r="M39" s="10">
        <v>23180419576</v>
      </c>
      <c r="N39" s="11"/>
      <c r="O39" s="10">
        <v>18523214599</v>
      </c>
      <c r="P39" s="11"/>
      <c r="Q39" s="10">
        <v>4657204977</v>
      </c>
    </row>
    <row r="40" spans="1:17" ht="21.75" customHeight="1" x14ac:dyDescent="0.2">
      <c r="A40" s="40" t="s">
        <v>156</v>
      </c>
      <c r="B40" s="11"/>
      <c r="C40" s="10">
        <v>0</v>
      </c>
      <c r="D40" s="11"/>
      <c r="E40" s="10">
        <v>0</v>
      </c>
      <c r="F40" s="11"/>
      <c r="G40" s="10">
        <v>0</v>
      </c>
      <c r="H40" s="11"/>
      <c r="I40" s="10">
        <v>0</v>
      </c>
      <c r="J40" s="11"/>
      <c r="K40" s="10">
        <v>20840962</v>
      </c>
      <c r="L40" s="11"/>
      <c r="M40" s="10">
        <v>84355959844</v>
      </c>
      <c r="N40" s="11"/>
      <c r="O40" s="10">
        <v>70621553963</v>
      </c>
      <c r="P40" s="11"/>
      <c r="Q40" s="10">
        <v>13734405881</v>
      </c>
    </row>
    <row r="41" spans="1:17" ht="21.75" customHeight="1" x14ac:dyDescent="0.2">
      <c r="A41" s="40" t="s">
        <v>157</v>
      </c>
      <c r="B41" s="11"/>
      <c r="C41" s="10">
        <v>0</v>
      </c>
      <c r="D41" s="11"/>
      <c r="E41" s="10">
        <v>0</v>
      </c>
      <c r="F41" s="11"/>
      <c r="G41" s="10">
        <v>0</v>
      </c>
      <c r="H41" s="11"/>
      <c r="I41" s="10">
        <v>0</v>
      </c>
      <c r="J41" s="11"/>
      <c r="K41" s="10">
        <v>100000000</v>
      </c>
      <c r="L41" s="11"/>
      <c r="M41" s="10">
        <v>279828147940</v>
      </c>
      <c r="N41" s="11"/>
      <c r="O41" s="10">
        <v>313259639000</v>
      </c>
      <c r="P41" s="11"/>
      <c r="Q41" s="10">
        <v>-33431491060</v>
      </c>
    </row>
    <row r="42" spans="1:17" ht="21.75" customHeight="1" x14ac:dyDescent="0.2">
      <c r="A42" s="40" t="s">
        <v>76</v>
      </c>
      <c r="B42" s="11"/>
      <c r="C42" s="10">
        <v>0</v>
      </c>
      <c r="D42" s="11"/>
      <c r="E42" s="10">
        <v>0</v>
      </c>
      <c r="F42" s="11"/>
      <c r="G42" s="10">
        <v>0</v>
      </c>
      <c r="H42" s="11"/>
      <c r="I42" s="10">
        <v>0</v>
      </c>
      <c r="J42" s="11"/>
      <c r="K42" s="10">
        <v>522706</v>
      </c>
      <c r="L42" s="11"/>
      <c r="M42" s="10">
        <v>2554927090</v>
      </c>
      <c r="N42" s="11"/>
      <c r="O42" s="10">
        <v>2831913327</v>
      </c>
      <c r="P42" s="11"/>
      <c r="Q42" s="10">
        <v>-276986237</v>
      </c>
    </row>
    <row r="43" spans="1:17" ht="21.75" customHeight="1" x14ac:dyDescent="0.2">
      <c r="A43" s="40" t="s">
        <v>158</v>
      </c>
      <c r="B43" s="11"/>
      <c r="C43" s="10">
        <v>0</v>
      </c>
      <c r="D43" s="11"/>
      <c r="E43" s="10">
        <v>0</v>
      </c>
      <c r="F43" s="11"/>
      <c r="G43" s="10">
        <v>0</v>
      </c>
      <c r="H43" s="11"/>
      <c r="I43" s="10">
        <v>0</v>
      </c>
      <c r="J43" s="11"/>
      <c r="K43" s="10">
        <v>120000000</v>
      </c>
      <c r="L43" s="11"/>
      <c r="M43" s="10">
        <v>1015489118811</v>
      </c>
      <c r="N43" s="11"/>
      <c r="O43" s="10">
        <v>986234413007</v>
      </c>
      <c r="P43" s="11"/>
      <c r="Q43" s="10">
        <v>29254705804</v>
      </c>
    </row>
    <row r="44" spans="1:17" ht="21.75" customHeight="1" x14ac:dyDescent="0.2">
      <c r="A44" s="40" t="s">
        <v>49</v>
      </c>
      <c r="B44" s="11"/>
      <c r="C44" s="10">
        <v>0</v>
      </c>
      <c r="D44" s="11"/>
      <c r="E44" s="10">
        <v>0</v>
      </c>
      <c r="F44" s="11"/>
      <c r="G44" s="10">
        <v>0</v>
      </c>
      <c r="H44" s="11"/>
      <c r="I44" s="10">
        <v>0</v>
      </c>
      <c r="J44" s="11"/>
      <c r="K44" s="10">
        <v>778648</v>
      </c>
      <c r="L44" s="11"/>
      <c r="M44" s="10">
        <v>1894645097</v>
      </c>
      <c r="N44" s="11"/>
      <c r="O44" s="10">
        <v>1908393758</v>
      </c>
      <c r="P44" s="11"/>
      <c r="Q44" s="10">
        <v>-13748661</v>
      </c>
    </row>
    <row r="45" spans="1:17" ht="21.75" customHeight="1" x14ac:dyDescent="0.2">
      <c r="A45" s="40" t="s">
        <v>159</v>
      </c>
      <c r="B45" s="11"/>
      <c r="C45" s="10">
        <v>0</v>
      </c>
      <c r="D45" s="11"/>
      <c r="E45" s="10">
        <v>0</v>
      </c>
      <c r="F45" s="11"/>
      <c r="G45" s="10">
        <v>0</v>
      </c>
      <c r="H45" s="11"/>
      <c r="I45" s="10">
        <v>0</v>
      </c>
      <c r="J45" s="11"/>
      <c r="K45" s="10">
        <v>200000000</v>
      </c>
      <c r="L45" s="11"/>
      <c r="M45" s="10">
        <v>464769503362</v>
      </c>
      <c r="N45" s="11"/>
      <c r="O45" s="10">
        <v>476884962000</v>
      </c>
      <c r="P45" s="11"/>
      <c r="Q45" s="10">
        <v>-12115458638</v>
      </c>
    </row>
    <row r="46" spans="1:17" ht="21.75" customHeight="1" x14ac:dyDescent="0.2">
      <c r="A46" s="40" t="s">
        <v>160</v>
      </c>
      <c r="B46" s="11"/>
      <c r="C46" s="10">
        <v>0</v>
      </c>
      <c r="D46" s="11"/>
      <c r="E46" s="10">
        <v>0</v>
      </c>
      <c r="F46" s="11"/>
      <c r="G46" s="10">
        <v>0</v>
      </c>
      <c r="H46" s="11"/>
      <c r="I46" s="10">
        <v>0</v>
      </c>
      <c r="J46" s="11"/>
      <c r="K46" s="10">
        <v>8500000</v>
      </c>
      <c r="L46" s="11"/>
      <c r="M46" s="10">
        <v>237329415929</v>
      </c>
      <c r="N46" s="11"/>
      <c r="O46" s="10">
        <v>298489700050</v>
      </c>
      <c r="P46" s="11"/>
      <c r="Q46" s="10">
        <v>-61160284121</v>
      </c>
    </row>
    <row r="47" spans="1:17" ht="21.75" customHeight="1" x14ac:dyDescent="0.2">
      <c r="A47" s="40" t="s">
        <v>161</v>
      </c>
      <c r="B47" s="11"/>
      <c r="C47" s="10">
        <v>0</v>
      </c>
      <c r="D47" s="11"/>
      <c r="E47" s="10">
        <v>0</v>
      </c>
      <c r="F47" s="11"/>
      <c r="G47" s="10">
        <v>0</v>
      </c>
      <c r="H47" s="11"/>
      <c r="I47" s="10">
        <v>0</v>
      </c>
      <c r="J47" s="11"/>
      <c r="K47" s="10">
        <v>19000000</v>
      </c>
      <c r="L47" s="11"/>
      <c r="M47" s="10">
        <v>1087418236932</v>
      </c>
      <c r="N47" s="11"/>
      <c r="O47" s="10">
        <v>1149098273500</v>
      </c>
      <c r="P47" s="11"/>
      <c r="Q47" s="10">
        <v>-61680036568</v>
      </c>
    </row>
    <row r="48" spans="1:17" ht="21.75" customHeight="1" x14ac:dyDescent="0.2">
      <c r="A48" s="40" t="s">
        <v>162</v>
      </c>
      <c r="B48" s="11"/>
      <c r="C48" s="10">
        <v>0</v>
      </c>
      <c r="D48" s="11"/>
      <c r="E48" s="10">
        <v>0</v>
      </c>
      <c r="F48" s="11"/>
      <c r="G48" s="10">
        <v>0</v>
      </c>
      <c r="H48" s="11"/>
      <c r="I48" s="10">
        <v>0</v>
      </c>
      <c r="J48" s="11"/>
      <c r="K48" s="10">
        <v>342</v>
      </c>
      <c r="L48" s="11"/>
      <c r="M48" s="10">
        <v>2640195</v>
      </c>
      <c r="N48" s="11"/>
      <c r="O48" s="10">
        <v>2179495</v>
      </c>
      <c r="P48" s="11"/>
      <c r="Q48" s="10">
        <v>460700</v>
      </c>
    </row>
    <row r="49" spans="1:17" ht="21.75" customHeight="1" x14ac:dyDescent="0.2">
      <c r="A49" s="40" t="s">
        <v>163</v>
      </c>
      <c r="B49" s="11"/>
      <c r="C49" s="10">
        <v>0</v>
      </c>
      <c r="D49" s="11"/>
      <c r="E49" s="10">
        <v>0</v>
      </c>
      <c r="F49" s="11"/>
      <c r="G49" s="10">
        <v>0</v>
      </c>
      <c r="H49" s="11"/>
      <c r="I49" s="10">
        <v>0</v>
      </c>
      <c r="J49" s="11"/>
      <c r="K49" s="10">
        <v>148583182</v>
      </c>
      <c r="L49" s="11"/>
      <c r="M49" s="10">
        <v>175063017706</v>
      </c>
      <c r="N49" s="11"/>
      <c r="O49" s="10">
        <v>224213329200</v>
      </c>
      <c r="P49" s="11"/>
      <c r="Q49" s="10">
        <v>-49150311494</v>
      </c>
    </row>
    <row r="50" spans="1:17" ht="21.75" customHeight="1" x14ac:dyDescent="0.2">
      <c r="A50" s="40" t="s">
        <v>164</v>
      </c>
      <c r="B50" s="11"/>
      <c r="C50" s="10">
        <v>0</v>
      </c>
      <c r="D50" s="11"/>
      <c r="E50" s="10">
        <v>0</v>
      </c>
      <c r="F50" s="11"/>
      <c r="G50" s="10">
        <v>0</v>
      </c>
      <c r="H50" s="11"/>
      <c r="I50" s="10">
        <v>0</v>
      </c>
      <c r="J50" s="11"/>
      <c r="K50" s="10">
        <v>375704</v>
      </c>
      <c r="L50" s="11"/>
      <c r="M50" s="10">
        <v>1895316538980</v>
      </c>
      <c r="N50" s="11"/>
      <c r="O50" s="10">
        <v>1236855120366</v>
      </c>
      <c r="P50" s="11"/>
      <c r="Q50" s="10">
        <v>658461418614</v>
      </c>
    </row>
    <row r="51" spans="1:17" ht="21.75" customHeight="1" x14ac:dyDescent="0.2">
      <c r="A51" s="40" t="s">
        <v>52</v>
      </c>
      <c r="B51" s="11"/>
      <c r="C51" s="10">
        <v>0</v>
      </c>
      <c r="D51" s="11"/>
      <c r="E51" s="10">
        <v>0</v>
      </c>
      <c r="F51" s="11"/>
      <c r="G51" s="10">
        <v>0</v>
      </c>
      <c r="H51" s="11"/>
      <c r="I51" s="10">
        <v>0</v>
      </c>
      <c r="J51" s="11"/>
      <c r="K51" s="10">
        <v>3000000</v>
      </c>
      <c r="L51" s="11"/>
      <c r="M51" s="10">
        <v>42717223701</v>
      </c>
      <c r="N51" s="11"/>
      <c r="O51" s="10">
        <v>29410882808</v>
      </c>
      <c r="P51" s="11"/>
      <c r="Q51" s="10">
        <v>13306340893</v>
      </c>
    </row>
    <row r="52" spans="1:17" ht="21.75" customHeight="1" x14ac:dyDescent="0.2">
      <c r="A52" s="40" t="s">
        <v>165</v>
      </c>
      <c r="B52" s="11"/>
      <c r="C52" s="10">
        <v>0</v>
      </c>
      <c r="D52" s="11"/>
      <c r="E52" s="10">
        <v>0</v>
      </c>
      <c r="F52" s="11"/>
      <c r="G52" s="10">
        <v>0</v>
      </c>
      <c r="H52" s="11"/>
      <c r="I52" s="10">
        <v>0</v>
      </c>
      <c r="J52" s="11"/>
      <c r="K52" s="10">
        <v>250000000</v>
      </c>
      <c r="L52" s="11"/>
      <c r="M52" s="10">
        <v>1530928278570</v>
      </c>
      <c r="N52" s="11"/>
      <c r="O52" s="10">
        <v>1523631464762</v>
      </c>
      <c r="P52" s="11"/>
      <c r="Q52" s="10">
        <v>7296813808</v>
      </c>
    </row>
    <row r="53" spans="1:17" ht="21.75" customHeight="1" x14ac:dyDescent="0.2">
      <c r="A53" s="40" t="s">
        <v>166</v>
      </c>
      <c r="B53" s="11"/>
      <c r="C53" s="10">
        <v>0</v>
      </c>
      <c r="D53" s="11"/>
      <c r="E53" s="10">
        <v>0</v>
      </c>
      <c r="F53" s="11"/>
      <c r="G53" s="10">
        <v>0</v>
      </c>
      <c r="H53" s="11"/>
      <c r="I53" s="10">
        <v>0</v>
      </c>
      <c r="J53" s="11"/>
      <c r="K53" s="10">
        <v>54000000</v>
      </c>
      <c r="L53" s="11"/>
      <c r="M53" s="10">
        <v>220858479906</v>
      </c>
      <c r="N53" s="11"/>
      <c r="O53" s="10">
        <v>188610681600</v>
      </c>
      <c r="P53" s="11"/>
      <c r="Q53" s="10">
        <v>32247798306</v>
      </c>
    </row>
    <row r="54" spans="1:17" ht="21.75" customHeight="1" x14ac:dyDescent="0.2">
      <c r="A54" s="40" t="s">
        <v>40</v>
      </c>
      <c r="B54" s="11"/>
      <c r="C54" s="10">
        <v>0</v>
      </c>
      <c r="D54" s="11"/>
      <c r="E54" s="10">
        <v>0</v>
      </c>
      <c r="F54" s="11"/>
      <c r="G54" s="10">
        <v>0</v>
      </c>
      <c r="H54" s="11"/>
      <c r="I54" s="10">
        <v>0</v>
      </c>
      <c r="J54" s="11"/>
      <c r="K54" s="10">
        <v>475600000</v>
      </c>
      <c r="L54" s="11"/>
      <c r="M54" s="10">
        <v>1142188584373</v>
      </c>
      <c r="N54" s="11"/>
      <c r="O54" s="10">
        <v>1120819956940</v>
      </c>
      <c r="P54" s="11"/>
      <c r="Q54" s="10">
        <v>21368627433</v>
      </c>
    </row>
    <row r="55" spans="1:17" ht="21.75" customHeight="1" x14ac:dyDescent="0.2">
      <c r="A55" s="40" t="s">
        <v>167</v>
      </c>
      <c r="B55" s="11"/>
      <c r="C55" s="10">
        <v>0</v>
      </c>
      <c r="D55" s="11"/>
      <c r="E55" s="10">
        <v>0</v>
      </c>
      <c r="F55" s="11"/>
      <c r="G55" s="10">
        <v>0</v>
      </c>
      <c r="H55" s="11"/>
      <c r="I55" s="10">
        <v>0</v>
      </c>
      <c r="J55" s="11"/>
      <c r="K55" s="10">
        <v>800000</v>
      </c>
      <c r="L55" s="11"/>
      <c r="M55" s="10">
        <v>2989511069</v>
      </c>
      <c r="N55" s="11"/>
      <c r="O55" s="10">
        <v>2765748340</v>
      </c>
      <c r="P55" s="11"/>
      <c r="Q55" s="10">
        <v>223762729</v>
      </c>
    </row>
    <row r="56" spans="1:17" ht="21.75" customHeight="1" x14ac:dyDescent="0.2">
      <c r="A56" s="40" t="s">
        <v>70</v>
      </c>
      <c r="B56" s="11"/>
      <c r="C56" s="10">
        <v>0</v>
      </c>
      <c r="D56" s="11"/>
      <c r="E56" s="10">
        <v>0</v>
      </c>
      <c r="F56" s="11"/>
      <c r="G56" s="10">
        <v>0</v>
      </c>
      <c r="H56" s="11"/>
      <c r="I56" s="10">
        <v>0</v>
      </c>
      <c r="J56" s="11"/>
      <c r="K56" s="10">
        <v>73500000</v>
      </c>
      <c r="L56" s="11"/>
      <c r="M56" s="10">
        <v>635963716820</v>
      </c>
      <c r="N56" s="11"/>
      <c r="O56" s="10">
        <v>548447474466</v>
      </c>
      <c r="P56" s="11"/>
      <c r="Q56" s="10">
        <v>87516242354</v>
      </c>
    </row>
    <row r="57" spans="1:17" ht="21.75" customHeight="1" x14ac:dyDescent="0.2">
      <c r="A57" s="40" t="s">
        <v>168</v>
      </c>
      <c r="B57" s="11"/>
      <c r="C57" s="10">
        <v>0</v>
      </c>
      <c r="D57" s="11"/>
      <c r="E57" s="10">
        <v>0</v>
      </c>
      <c r="F57" s="11"/>
      <c r="G57" s="10">
        <v>0</v>
      </c>
      <c r="H57" s="11"/>
      <c r="I57" s="10">
        <v>0</v>
      </c>
      <c r="J57" s="11"/>
      <c r="K57" s="10">
        <v>153954869</v>
      </c>
      <c r="L57" s="11"/>
      <c r="M57" s="10">
        <v>640181387615</v>
      </c>
      <c r="N57" s="11"/>
      <c r="O57" s="10">
        <v>828554443612</v>
      </c>
      <c r="P57" s="11"/>
      <c r="Q57" s="10">
        <v>-188373055997</v>
      </c>
    </row>
    <row r="58" spans="1:17" ht="21.75" customHeight="1" x14ac:dyDescent="0.2">
      <c r="A58" s="40" t="s">
        <v>169</v>
      </c>
      <c r="B58" s="11"/>
      <c r="C58" s="10">
        <v>0</v>
      </c>
      <c r="D58" s="11"/>
      <c r="E58" s="10">
        <v>0</v>
      </c>
      <c r="F58" s="11"/>
      <c r="G58" s="10">
        <v>0</v>
      </c>
      <c r="H58" s="11"/>
      <c r="I58" s="10">
        <v>0</v>
      </c>
      <c r="J58" s="11"/>
      <c r="K58" s="10">
        <v>435600000</v>
      </c>
      <c r="L58" s="11"/>
      <c r="M58" s="10">
        <v>1183853321145</v>
      </c>
      <c r="N58" s="11"/>
      <c r="O58" s="10">
        <v>1201624390404</v>
      </c>
      <c r="P58" s="11"/>
      <c r="Q58" s="10">
        <v>-17771069259</v>
      </c>
    </row>
    <row r="59" spans="1:17" ht="21.75" customHeight="1" x14ac:dyDescent="0.2">
      <c r="A59" s="40" t="s">
        <v>170</v>
      </c>
      <c r="B59" s="11"/>
      <c r="C59" s="10">
        <v>0</v>
      </c>
      <c r="D59" s="11"/>
      <c r="E59" s="10">
        <v>0</v>
      </c>
      <c r="F59" s="11"/>
      <c r="G59" s="10">
        <v>0</v>
      </c>
      <c r="H59" s="11"/>
      <c r="I59" s="10">
        <v>0</v>
      </c>
      <c r="J59" s="11"/>
      <c r="K59" s="10">
        <v>253200000</v>
      </c>
      <c r="L59" s="11"/>
      <c r="M59" s="10">
        <v>1771589084754</v>
      </c>
      <c r="N59" s="11"/>
      <c r="O59" s="10">
        <v>1625838889478</v>
      </c>
      <c r="P59" s="11"/>
      <c r="Q59" s="10">
        <v>145750195276</v>
      </c>
    </row>
    <row r="60" spans="1:17" ht="21.75" customHeight="1" x14ac:dyDescent="0.2">
      <c r="A60" s="40" t="s">
        <v>92</v>
      </c>
      <c r="B60" s="11"/>
      <c r="C60" s="10">
        <v>0</v>
      </c>
      <c r="D60" s="11"/>
      <c r="E60" s="10">
        <v>0</v>
      </c>
      <c r="F60" s="11"/>
      <c r="G60" s="10">
        <v>0</v>
      </c>
      <c r="H60" s="11"/>
      <c r="I60" s="10">
        <v>0</v>
      </c>
      <c r="J60" s="11"/>
      <c r="K60" s="10">
        <v>30000000</v>
      </c>
      <c r="L60" s="11"/>
      <c r="M60" s="10">
        <v>164940516601</v>
      </c>
      <c r="N60" s="11"/>
      <c r="O60" s="10">
        <v>147441399300</v>
      </c>
      <c r="P60" s="11"/>
      <c r="Q60" s="10">
        <v>17499117301</v>
      </c>
    </row>
    <row r="61" spans="1:17" ht="21.75" customHeight="1" x14ac:dyDescent="0.2">
      <c r="A61" s="40" t="s">
        <v>45</v>
      </c>
      <c r="B61" s="11"/>
      <c r="C61" s="10">
        <v>0</v>
      </c>
      <c r="D61" s="11"/>
      <c r="E61" s="10">
        <v>0</v>
      </c>
      <c r="F61" s="11"/>
      <c r="G61" s="10">
        <v>0</v>
      </c>
      <c r="H61" s="11"/>
      <c r="I61" s="10">
        <v>0</v>
      </c>
      <c r="J61" s="11"/>
      <c r="K61" s="10">
        <v>14240794</v>
      </c>
      <c r="L61" s="11"/>
      <c r="M61" s="10">
        <v>410431819752</v>
      </c>
      <c r="N61" s="11"/>
      <c r="O61" s="10">
        <v>358372866354</v>
      </c>
      <c r="P61" s="11"/>
      <c r="Q61" s="10">
        <v>52058953398</v>
      </c>
    </row>
    <row r="62" spans="1:17" ht="21.75" customHeight="1" x14ac:dyDescent="0.2">
      <c r="A62" s="40" t="s">
        <v>100</v>
      </c>
      <c r="B62" s="11"/>
      <c r="C62" s="10">
        <v>0</v>
      </c>
      <c r="D62" s="11"/>
      <c r="E62" s="10">
        <v>0</v>
      </c>
      <c r="F62" s="11"/>
      <c r="G62" s="10">
        <v>0</v>
      </c>
      <c r="H62" s="11"/>
      <c r="I62" s="10">
        <v>0</v>
      </c>
      <c r="J62" s="11"/>
      <c r="K62" s="10">
        <v>77736984</v>
      </c>
      <c r="L62" s="11"/>
      <c r="M62" s="10">
        <v>3331998307862</v>
      </c>
      <c r="N62" s="11"/>
      <c r="O62" s="10">
        <v>2982755592717</v>
      </c>
      <c r="P62" s="11"/>
      <c r="Q62" s="10">
        <v>349242715145</v>
      </c>
    </row>
    <row r="63" spans="1:17" ht="21.75" customHeight="1" x14ac:dyDescent="0.2">
      <c r="A63" s="40" t="s">
        <v>171</v>
      </c>
      <c r="B63" s="11"/>
      <c r="C63" s="10">
        <v>0</v>
      </c>
      <c r="D63" s="11"/>
      <c r="E63" s="10">
        <v>0</v>
      </c>
      <c r="F63" s="11"/>
      <c r="G63" s="10">
        <v>0</v>
      </c>
      <c r="H63" s="11"/>
      <c r="I63" s="10">
        <v>0</v>
      </c>
      <c r="J63" s="11"/>
      <c r="K63" s="10">
        <v>102000000</v>
      </c>
      <c r="L63" s="11"/>
      <c r="M63" s="10">
        <v>905686694426</v>
      </c>
      <c r="N63" s="11"/>
      <c r="O63" s="10">
        <v>908716539970</v>
      </c>
      <c r="P63" s="11"/>
      <c r="Q63" s="10">
        <v>-3029845544</v>
      </c>
    </row>
    <row r="64" spans="1:17" ht="21.75" customHeight="1" x14ac:dyDescent="0.2">
      <c r="A64" s="40" t="s">
        <v>172</v>
      </c>
      <c r="B64" s="11"/>
      <c r="C64" s="10">
        <v>0</v>
      </c>
      <c r="D64" s="11"/>
      <c r="E64" s="10">
        <v>0</v>
      </c>
      <c r="F64" s="11"/>
      <c r="G64" s="10">
        <v>0</v>
      </c>
      <c r="H64" s="11"/>
      <c r="I64" s="10">
        <v>0</v>
      </c>
      <c r="J64" s="11"/>
      <c r="K64" s="10">
        <v>200446342</v>
      </c>
      <c r="L64" s="11"/>
      <c r="M64" s="10">
        <v>1556681902915</v>
      </c>
      <c r="N64" s="11"/>
      <c r="O64" s="10">
        <v>981427360234</v>
      </c>
      <c r="P64" s="11"/>
      <c r="Q64" s="10">
        <v>575254542681</v>
      </c>
    </row>
    <row r="65" spans="1:17" ht="21.75" customHeight="1" x14ac:dyDescent="0.2">
      <c r="A65" s="40" t="s">
        <v>83</v>
      </c>
      <c r="B65" s="11"/>
      <c r="C65" s="10">
        <v>0</v>
      </c>
      <c r="D65" s="11"/>
      <c r="E65" s="10">
        <v>0</v>
      </c>
      <c r="F65" s="11"/>
      <c r="G65" s="10">
        <v>0</v>
      </c>
      <c r="H65" s="11"/>
      <c r="I65" s="10">
        <v>0</v>
      </c>
      <c r="J65" s="11"/>
      <c r="K65" s="10">
        <v>433200000</v>
      </c>
      <c r="L65" s="11"/>
      <c r="M65" s="10">
        <v>6462192875166</v>
      </c>
      <c r="N65" s="11"/>
      <c r="O65" s="10">
        <v>5149464722432</v>
      </c>
      <c r="P65" s="11"/>
      <c r="Q65" s="10">
        <v>1312728152734</v>
      </c>
    </row>
    <row r="66" spans="1:17" ht="21.75" customHeight="1" x14ac:dyDescent="0.2">
      <c r="A66" s="40" t="s">
        <v>173</v>
      </c>
      <c r="B66" s="11"/>
      <c r="C66" s="10">
        <v>0</v>
      </c>
      <c r="D66" s="11"/>
      <c r="E66" s="10">
        <v>0</v>
      </c>
      <c r="F66" s="11"/>
      <c r="G66" s="10">
        <v>0</v>
      </c>
      <c r="H66" s="11"/>
      <c r="I66" s="10">
        <v>0</v>
      </c>
      <c r="J66" s="11"/>
      <c r="K66" s="10">
        <v>213000000</v>
      </c>
      <c r="L66" s="11"/>
      <c r="M66" s="10">
        <v>588418195990</v>
      </c>
      <c r="N66" s="11"/>
      <c r="O66" s="10">
        <v>570654477000</v>
      </c>
      <c r="P66" s="11"/>
      <c r="Q66" s="10">
        <v>17763718990</v>
      </c>
    </row>
    <row r="67" spans="1:17" ht="21.75" customHeight="1" x14ac:dyDescent="0.2">
      <c r="A67" s="40" t="s">
        <v>174</v>
      </c>
      <c r="B67" s="11"/>
      <c r="C67" s="10">
        <v>0</v>
      </c>
      <c r="D67" s="11"/>
      <c r="E67" s="10">
        <v>0</v>
      </c>
      <c r="F67" s="11"/>
      <c r="G67" s="10">
        <v>0</v>
      </c>
      <c r="H67" s="11"/>
      <c r="I67" s="10">
        <v>0</v>
      </c>
      <c r="J67" s="11"/>
      <c r="K67" s="10">
        <v>22000000</v>
      </c>
      <c r="L67" s="11"/>
      <c r="M67" s="10">
        <v>390114001420</v>
      </c>
      <c r="N67" s="11"/>
      <c r="O67" s="10">
        <v>205419735400</v>
      </c>
      <c r="P67" s="11"/>
      <c r="Q67" s="10">
        <v>184694266020</v>
      </c>
    </row>
    <row r="68" spans="1:17" ht="21.75" customHeight="1" x14ac:dyDescent="0.2">
      <c r="A68" s="40" t="s">
        <v>175</v>
      </c>
      <c r="B68" s="11"/>
      <c r="C68" s="10">
        <v>0</v>
      </c>
      <c r="D68" s="11"/>
      <c r="E68" s="10">
        <v>0</v>
      </c>
      <c r="F68" s="11"/>
      <c r="G68" s="10">
        <v>0</v>
      </c>
      <c r="H68" s="11"/>
      <c r="I68" s="10">
        <v>0</v>
      </c>
      <c r="J68" s="11"/>
      <c r="K68" s="10">
        <v>9000000</v>
      </c>
      <c r="L68" s="11"/>
      <c r="M68" s="10">
        <v>34403996126</v>
      </c>
      <c r="N68" s="11"/>
      <c r="O68" s="10">
        <v>28925662770</v>
      </c>
      <c r="P68" s="11"/>
      <c r="Q68" s="10">
        <v>5478333356</v>
      </c>
    </row>
    <row r="69" spans="1:17" ht="21.75" customHeight="1" x14ac:dyDescent="0.2">
      <c r="A69" s="40" t="s">
        <v>56</v>
      </c>
      <c r="B69" s="11"/>
      <c r="C69" s="10">
        <v>0</v>
      </c>
      <c r="D69" s="11"/>
      <c r="E69" s="10">
        <v>0</v>
      </c>
      <c r="F69" s="11"/>
      <c r="G69" s="10">
        <v>0</v>
      </c>
      <c r="H69" s="11"/>
      <c r="I69" s="10">
        <v>0</v>
      </c>
      <c r="J69" s="11"/>
      <c r="K69" s="10">
        <v>153520000</v>
      </c>
      <c r="L69" s="11"/>
      <c r="M69" s="10">
        <v>2231489795005</v>
      </c>
      <c r="N69" s="11"/>
      <c r="O69" s="10">
        <v>1889312621894</v>
      </c>
      <c r="P69" s="11"/>
      <c r="Q69" s="10">
        <v>342177173111</v>
      </c>
    </row>
    <row r="70" spans="1:17" ht="21.75" customHeight="1" x14ac:dyDescent="0.2">
      <c r="A70" s="40" t="s">
        <v>95</v>
      </c>
      <c r="B70" s="11"/>
      <c r="C70" s="10">
        <v>0</v>
      </c>
      <c r="D70" s="11"/>
      <c r="E70" s="10">
        <v>0</v>
      </c>
      <c r="F70" s="11"/>
      <c r="G70" s="10">
        <v>0</v>
      </c>
      <c r="H70" s="11"/>
      <c r="I70" s="10">
        <v>0</v>
      </c>
      <c r="J70" s="11"/>
      <c r="K70" s="10">
        <v>26300000</v>
      </c>
      <c r="L70" s="11"/>
      <c r="M70" s="10">
        <v>252281677744</v>
      </c>
      <c r="N70" s="11"/>
      <c r="O70" s="10">
        <v>245308989400</v>
      </c>
      <c r="P70" s="11"/>
      <c r="Q70" s="10">
        <v>6972688344</v>
      </c>
    </row>
    <row r="71" spans="1:17" ht="21.75" customHeight="1" x14ac:dyDescent="0.2">
      <c r="A71" s="40" t="s">
        <v>34</v>
      </c>
      <c r="B71" s="11"/>
      <c r="C71" s="10">
        <v>0</v>
      </c>
      <c r="D71" s="11"/>
      <c r="E71" s="10">
        <v>0</v>
      </c>
      <c r="F71" s="11"/>
      <c r="G71" s="10">
        <v>0</v>
      </c>
      <c r="H71" s="11"/>
      <c r="I71" s="10">
        <v>0</v>
      </c>
      <c r="J71" s="11"/>
      <c r="K71" s="10">
        <v>804731</v>
      </c>
      <c r="L71" s="11"/>
      <c r="M71" s="10">
        <v>50370037900</v>
      </c>
      <c r="N71" s="11"/>
      <c r="O71" s="10">
        <v>38437867158</v>
      </c>
      <c r="P71" s="11"/>
      <c r="Q71" s="10">
        <v>11932170742</v>
      </c>
    </row>
    <row r="72" spans="1:17" ht="21.75" customHeight="1" x14ac:dyDescent="0.2">
      <c r="A72" s="40" t="s">
        <v>67</v>
      </c>
      <c r="B72" s="11"/>
      <c r="C72" s="10">
        <v>0</v>
      </c>
      <c r="D72" s="11"/>
      <c r="E72" s="10">
        <v>0</v>
      </c>
      <c r="F72" s="11"/>
      <c r="G72" s="10">
        <v>0</v>
      </c>
      <c r="H72" s="11"/>
      <c r="I72" s="10">
        <v>0</v>
      </c>
      <c r="J72" s="11"/>
      <c r="K72" s="10">
        <v>145452</v>
      </c>
      <c r="L72" s="11"/>
      <c r="M72" s="10">
        <v>3562701910069</v>
      </c>
      <c r="N72" s="11"/>
      <c r="O72" s="10">
        <v>2585733948683</v>
      </c>
      <c r="P72" s="11"/>
      <c r="Q72" s="10">
        <v>976967961386</v>
      </c>
    </row>
    <row r="73" spans="1:17" ht="21.75" customHeight="1" x14ac:dyDescent="0.2">
      <c r="A73" s="40" t="s">
        <v>176</v>
      </c>
      <c r="B73" s="11"/>
      <c r="C73" s="10">
        <v>0</v>
      </c>
      <c r="D73" s="11"/>
      <c r="E73" s="10">
        <v>0</v>
      </c>
      <c r="F73" s="11"/>
      <c r="G73" s="10">
        <v>0</v>
      </c>
      <c r="H73" s="11"/>
      <c r="I73" s="10">
        <v>0</v>
      </c>
      <c r="J73" s="11"/>
      <c r="K73" s="10">
        <v>30000000</v>
      </c>
      <c r="L73" s="11"/>
      <c r="M73" s="10">
        <v>570266628215</v>
      </c>
      <c r="N73" s="11"/>
      <c r="O73" s="10">
        <v>516456899879</v>
      </c>
      <c r="P73" s="11"/>
      <c r="Q73" s="10">
        <v>53809728336</v>
      </c>
    </row>
    <row r="74" spans="1:17" ht="21.75" customHeight="1" x14ac:dyDescent="0.2">
      <c r="A74" s="40" t="s">
        <v>177</v>
      </c>
      <c r="B74" s="11"/>
      <c r="C74" s="10">
        <v>0</v>
      </c>
      <c r="D74" s="11"/>
      <c r="E74" s="10">
        <v>0</v>
      </c>
      <c r="F74" s="11"/>
      <c r="G74" s="10">
        <v>0</v>
      </c>
      <c r="H74" s="11"/>
      <c r="I74" s="10">
        <v>0</v>
      </c>
      <c r="J74" s="11"/>
      <c r="K74" s="10">
        <v>68504674</v>
      </c>
      <c r="L74" s="11"/>
      <c r="M74" s="10">
        <v>168522562800</v>
      </c>
      <c r="N74" s="11"/>
      <c r="O74" s="10">
        <v>190366999500</v>
      </c>
      <c r="P74" s="11"/>
      <c r="Q74" s="10">
        <v>-21844436700</v>
      </c>
    </row>
    <row r="75" spans="1:17" ht="21.75" customHeight="1" x14ac:dyDescent="0.2">
      <c r="A75" s="40" t="s">
        <v>178</v>
      </c>
      <c r="B75" s="11"/>
      <c r="C75" s="10">
        <v>0</v>
      </c>
      <c r="D75" s="11"/>
      <c r="E75" s="10">
        <v>0</v>
      </c>
      <c r="F75" s="11"/>
      <c r="G75" s="10">
        <v>0</v>
      </c>
      <c r="H75" s="11"/>
      <c r="I75" s="10">
        <v>0</v>
      </c>
      <c r="J75" s="11"/>
      <c r="K75" s="10">
        <v>31000000</v>
      </c>
      <c r="L75" s="11"/>
      <c r="M75" s="10">
        <v>445571432104</v>
      </c>
      <c r="N75" s="11"/>
      <c r="O75" s="10">
        <v>401115224800</v>
      </c>
      <c r="P75" s="11"/>
      <c r="Q75" s="10">
        <v>44456207304</v>
      </c>
    </row>
    <row r="76" spans="1:17" ht="21.75" customHeight="1" x14ac:dyDescent="0.2">
      <c r="A76" s="40" t="s">
        <v>99</v>
      </c>
      <c r="B76" s="11"/>
      <c r="C76" s="10">
        <v>0</v>
      </c>
      <c r="D76" s="11"/>
      <c r="E76" s="10">
        <v>0</v>
      </c>
      <c r="F76" s="11"/>
      <c r="G76" s="10">
        <v>0</v>
      </c>
      <c r="H76" s="11"/>
      <c r="I76" s="10">
        <v>0</v>
      </c>
      <c r="J76" s="11"/>
      <c r="K76" s="10">
        <v>219000</v>
      </c>
      <c r="L76" s="11"/>
      <c r="M76" s="10">
        <v>6727018683</v>
      </c>
      <c r="N76" s="11"/>
      <c r="O76" s="10">
        <v>5272092647</v>
      </c>
      <c r="P76" s="11"/>
      <c r="Q76" s="10">
        <v>1454926036</v>
      </c>
    </row>
    <row r="77" spans="1:17" ht="21.75" customHeight="1" x14ac:dyDescent="0.2">
      <c r="A77" s="40" t="s">
        <v>179</v>
      </c>
      <c r="B77" s="11"/>
      <c r="C77" s="10">
        <v>0</v>
      </c>
      <c r="D77" s="11"/>
      <c r="E77" s="10">
        <v>0</v>
      </c>
      <c r="F77" s="11"/>
      <c r="G77" s="10">
        <v>0</v>
      </c>
      <c r="H77" s="11"/>
      <c r="I77" s="10">
        <v>0</v>
      </c>
      <c r="J77" s="11"/>
      <c r="K77" s="10">
        <v>1497911000</v>
      </c>
      <c r="L77" s="11"/>
      <c r="M77" s="10">
        <v>2361406569847</v>
      </c>
      <c r="N77" s="11"/>
      <c r="O77" s="10">
        <v>2190058321200</v>
      </c>
      <c r="P77" s="11"/>
      <c r="Q77" s="10">
        <v>171348248647</v>
      </c>
    </row>
    <row r="78" spans="1:17" ht="21.75" customHeight="1" x14ac:dyDescent="0.2">
      <c r="A78" s="40" t="s">
        <v>180</v>
      </c>
      <c r="B78" s="11"/>
      <c r="C78" s="10">
        <v>0</v>
      </c>
      <c r="D78" s="11"/>
      <c r="E78" s="10">
        <v>0</v>
      </c>
      <c r="F78" s="11"/>
      <c r="G78" s="10">
        <v>0</v>
      </c>
      <c r="H78" s="11"/>
      <c r="I78" s="10">
        <v>0</v>
      </c>
      <c r="J78" s="11"/>
      <c r="K78" s="10">
        <v>6453439</v>
      </c>
      <c r="L78" s="11"/>
      <c r="M78" s="10">
        <v>19418363486</v>
      </c>
      <c r="N78" s="11"/>
      <c r="O78" s="10">
        <v>19418363486</v>
      </c>
      <c r="P78" s="11"/>
      <c r="Q78" s="10">
        <v>0</v>
      </c>
    </row>
    <row r="79" spans="1:17" ht="21.75" customHeight="1" x14ac:dyDescent="0.2">
      <c r="A79" s="40" t="s">
        <v>39</v>
      </c>
      <c r="B79" s="11"/>
      <c r="C79" s="10">
        <v>0</v>
      </c>
      <c r="D79" s="11"/>
      <c r="E79" s="10">
        <v>0</v>
      </c>
      <c r="F79" s="11"/>
      <c r="G79" s="10">
        <v>0</v>
      </c>
      <c r="H79" s="11"/>
      <c r="I79" s="10">
        <v>0</v>
      </c>
      <c r="J79" s="11"/>
      <c r="K79" s="10">
        <v>22100000</v>
      </c>
      <c r="L79" s="11"/>
      <c r="M79" s="10">
        <v>323926958763</v>
      </c>
      <c r="N79" s="11"/>
      <c r="O79" s="10">
        <v>364462754928</v>
      </c>
      <c r="P79" s="11"/>
      <c r="Q79" s="10">
        <v>-40535796165</v>
      </c>
    </row>
    <row r="80" spans="1:17" ht="21.75" customHeight="1" x14ac:dyDescent="0.2">
      <c r="A80" s="40" t="s">
        <v>181</v>
      </c>
      <c r="B80" s="11"/>
      <c r="C80" s="10">
        <v>0</v>
      </c>
      <c r="D80" s="11"/>
      <c r="E80" s="10">
        <v>0</v>
      </c>
      <c r="F80" s="11"/>
      <c r="G80" s="10">
        <v>0</v>
      </c>
      <c r="H80" s="11"/>
      <c r="I80" s="10">
        <v>0</v>
      </c>
      <c r="J80" s="11"/>
      <c r="K80" s="10">
        <v>17200000</v>
      </c>
      <c r="L80" s="11"/>
      <c r="M80" s="10">
        <v>257224536668</v>
      </c>
      <c r="N80" s="11"/>
      <c r="O80" s="10">
        <v>177155916720</v>
      </c>
      <c r="P80" s="11"/>
      <c r="Q80" s="10">
        <v>80068619948</v>
      </c>
    </row>
    <row r="81" spans="1:17" ht="21.75" customHeight="1" x14ac:dyDescent="0.2">
      <c r="A81" s="40" t="s">
        <v>182</v>
      </c>
      <c r="B81" s="11"/>
      <c r="C81" s="10">
        <v>0</v>
      </c>
      <c r="D81" s="11"/>
      <c r="E81" s="10">
        <v>0</v>
      </c>
      <c r="F81" s="11"/>
      <c r="G81" s="10">
        <v>0</v>
      </c>
      <c r="H81" s="11"/>
      <c r="I81" s="10">
        <v>0</v>
      </c>
      <c r="J81" s="11"/>
      <c r="K81" s="10">
        <v>106699170</v>
      </c>
      <c r="L81" s="11"/>
      <c r="M81" s="10">
        <v>493941641786</v>
      </c>
      <c r="N81" s="11"/>
      <c r="O81" s="10">
        <v>494248059006</v>
      </c>
      <c r="P81" s="11"/>
      <c r="Q81" s="10">
        <v>-306417220</v>
      </c>
    </row>
    <row r="82" spans="1:17" ht="21.75" customHeight="1" x14ac:dyDescent="0.2">
      <c r="A82" s="40" t="s">
        <v>183</v>
      </c>
      <c r="B82" s="11"/>
      <c r="C82" s="10">
        <v>0</v>
      </c>
      <c r="D82" s="11"/>
      <c r="E82" s="10">
        <v>0</v>
      </c>
      <c r="F82" s="11"/>
      <c r="G82" s="10">
        <v>0</v>
      </c>
      <c r="H82" s="11"/>
      <c r="I82" s="10">
        <v>0</v>
      </c>
      <c r="J82" s="11"/>
      <c r="K82" s="10">
        <v>535000</v>
      </c>
      <c r="L82" s="11"/>
      <c r="M82" s="10">
        <v>10921246183</v>
      </c>
      <c r="N82" s="11"/>
      <c r="O82" s="10">
        <v>7883337082</v>
      </c>
      <c r="P82" s="11"/>
      <c r="Q82" s="10">
        <v>3037909101</v>
      </c>
    </row>
    <row r="83" spans="1:17" ht="21.75" customHeight="1" x14ac:dyDescent="0.2">
      <c r="A83" s="40" t="s">
        <v>184</v>
      </c>
      <c r="B83" s="11"/>
      <c r="C83" s="10">
        <v>0</v>
      </c>
      <c r="D83" s="11"/>
      <c r="E83" s="10">
        <v>0</v>
      </c>
      <c r="F83" s="11"/>
      <c r="G83" s="10">
        <v>0</v>
      </c>
      <c r="H83" s="11"/>
      <c r="I83" s="10">
        <v>0</v>
      </c>
      <c r="J83" s="11"/>
      <c r="K83" s="10">
        <v>101000000</v>
      </c>
      <c r="L83" s="11"/>
      <c r="M83" s="10">
        <v>621895301664</v>
      </c>
      <c r="N83" s="11"/>
      <c r="O83" s="10">
        <v>435513263530</v>
      </c>
      <c r="P83" s="11"/>
      <c r="Q83" s="10">
        <v>186382038134</v>
      </c>
    </row>
    <row r="84" spans="1:17" ht="21.75" customHeight="1" x14ac:dyDescent="0.2">
      <c r="A84" s="40" t="s">
        <v>28</v>
      </c>
      <c r="B84" s="11"/>
      <c r="C84" s="10">
        <v>0</v>
      </c>
      <c r="D84" s="11"/>
      <c r="E84" s="10">
        <v>0</v>
      </c>
      <c r="F84" s="11"/>
      <c r="G84" s="10">
        <v>0</v>
      </c>
      <c r="H84" s="11"/>
      <c r="I84" s="10">
        <v>0</v>
      </c>
      <c r="J84" s="11"/>
      <c r="K84" s="10">
        <v>2</v>
      </c>
      <c r="L84" s="11"/>
      <c r="M84" s="10">
        <v>2</v>
      </c>
      <c r="N84" s="11"/>
      <c r="O84" s="10">
        <v>9569</v>
      </c>
      <c r="P84" s="11"/>
      <c r="Q84" s="10">
        <v>-9567</v>
      </c>
    </row>
    <row r="85" spans="1:17" ht="21.75" customHeight="1" x14ac:dyDescent="0.2">
      <c r="A85" s="40" t="s">
        <v>185</v>
      </c>
      <c r="B85" s="11"/>
      <c r="C85" s="10">
        <v>0</v>
      </c>
      <c r="D85" s="11"/>
      <c r="E85" s="10">
        <v>0</v>
      </c>
      <c r="F85" s="11"/>
      <c r="G85" s="10">
        <v>0</v>
      </c>
      <c r="H85" s="11"/>
      <c r="I85" s="10">
        <v>0</v>
      </c>
      <c r="J85" s="11"/>
      <c r="K85" s="10">
        <v>15880000</v>
      </c>
      <c r="L85" s="11"/>
      <c r="M85" s="10">
        <v>34492876642</v>
      </c>
      <c r="N85" s="11"/>
      <c r="O85" s="10">
        <v>36333440000</v>
      </c>
      <c r="P85" s="11"/>
      <c r="Q85" s="10">
        <v>-1840563358</v>
      </c>
    </row>
    <row r="86" spans="1:17" ht="21.75" customHeight="1" x14ac:dyDescent="0.2">
      <c r="A86" s="40" t="s">
        <v>47</v>
      </c>
      <c r="B86" s="11"/>
      <c r="C86" s="10">
        <v>0</v>
      </c>
      <c r="D86" s="11"/>
      <c r="E86" s="10">
        <v>0</v>
      </c>
      <c r="F86" s="11"/>
      <c r="G86" s="10">
        <v>0</v>
      </c>
      <c r="H86" s="11"/>
      <c r="I86" s="10">
        <v>0</v>
      </c>
      <c r="J86" s="11"/>
      <c r="K86" s="10">
        <v>1</v>
      </c>
      <c r="L86" s="11"/>
      <c r="M86" s="10">
        <v>1</v>
      </c>
      <c r="N86" s="11"/>
      <c r="O86" s="10">
        <v>1936</v>
      </c>
      <c r="P86" s="11"/>
      <c r="Q86" s="10">
        <v>-1935</v>
      </c>
    </row>
    <row r="87" spans="1:17" ht="21.75" customHeight="1" x14ac:dyDescent="0.2">
      <c r="A87" s="40" t="s">
        <v>30</v>
      </c>
      <c r="B87" s="11"/>
      <c r="C87" s="10">
        <v>0</v>
      </c>
      <c r="D87" s="11"/>
      <c r="E87" s="10">
        <v>0</v>
      </c>
      <c r="F87" s="11"/>
      <c r="G87" s="10">
        <v>0</v>
      </c>
      <c r="H87" s="11"/>
      <c r="I87" s="10">
        <v>0</v>
      </c>
      <c r="J87" s="11"/>
      <c r="K87" s="10">
        <v>233445303</v>
      </c>
      <c r="L87" s="11"/>
      <c r="M87" s="10">
        <v>1058143806854</v>
      </c>
      <c r="N87" s="11"/>
      <c r="O87" s="10">
        <v>808522869426</v>
      </c>
      <c r="P87" s="11"/>
      <c r="Q87" s="10">
        <v>249620937428</v>
      </c>
    </row>
    <row r="88" spans="1:17" ht="21.75" customHeight="1" x14ac:dyDescent="0.2">
      <c r="A88" s="40" t="s">
        <v>186</v>
      </c>
      <c r="B88" s="11"/>
      <c r="C88" s="10">
        <v>0</v>
      </c>
      <c r="D88" s="11"/>
      <c r="E88" s="10">
        <v>0</v>
      </c>
      <c r="F88" s="11"/>
      <c r="G88" s="10">
        <v>0</v>
      </c>
      <c r="H88" s="11"/>
      <c r="I88" s="10">
        <v>0</v>
      </c>
      <c r="J88" s="11"/>
      <c r="K88" s="10">
        <v>6000000</v>
      </c>
      <c r="L88" s="11"/>
      <c r="M88" s="10">
        <v>19551688197</v>
      </c>
      <c r="N88" s="11"/>
      <c r="O88" s="10">
        <v>16390315860</v>
      </c>
      <c r="P88" s="11"/>
      <c r="Q88" s="10">
        <v>3161372337</v>
      </c>
    </row>
    <row r="89" spans="1:17" ht="21.75" customHeight="1" x14ac:dyDescent="0.2">
      <c r="A89" s="40" t="s">
        <v>187</v>
      </c>
      <c r="B89" s="11"/>
      <c r="C89" s="10">
        <v>0</v>
      </c>
      <c r="D89" s="11"/>
      <c r="E89" s="10">
        <v>0</v>
      </c>
      <c r="F89" s="11"/>
      <c r="G89" s="10">
        <v>0</v>
      </c>
      <c r="H89" s="11"/>
      <c r="I89" s="10">
        <v>0</v>
      </c>
      <c r="J89" s="11"/>
      <c r="K89" s="10">
        <v>160000000</v>
      </c>
      <c r="L89" s="11"/>
      <c r="M89" s="10">
        <v>429371490248</v>
      </c>
      <c r="N89" s="11"/>
      <c r="O89" s="10">
        <v>539159827200</v>
      </c>
      <c r="P89" s="11"/>
      <c r="Q89" s="10">
        <v>-109788336952</v>
      </c>
    </row>
    <row r="90" spans="1:17" ht="21.75" customHeight="1" x14ac:dyDescent="0.2">
      <c r="A90" s="40" t="s">
        <v>188</v>
      </c>
      <c r="B90" s="11"/>
      <c r="C90" s="10">
        <v>0</v>
      </c>
      <c r="D90" s="11"/>
      <c r="E90" s="10">
        <v>0</v>
      </c>
      <c r="F90" s="11"/>
      <c r="G90" s="10">
        <v>0</v>
      </c>
      <c r="H90" s="11"/>
      <c r="I90" s="10">
        <v>0</v>
      </c>
      <c r="J90" s="11"/>
      <c r="K90" s="10">
        <v>4654657</v>
      </c>
      <c r="L90" s="11"/>
      <c r="M90" s="10">
        <v>157173561718</v>
      </c>
      <c r="N90" s="11"/>
      <c r="O90" s="10">
        <v>140546325937</v>
      </c>
      <c r="P90" s="11"/>
      <c r="Q90" s="10">
        <v>16627235781</v>
      </c>
    </row>
    <row r="91" spans="1:17" ht="21.75" customHeight="1" x14ac:dyDescent="0.2">
      <c r="A91" s="40" t="s">
        <v>91</v>
      </c>
      <c r="B91" s="11"/>
      <c r="C91" s="10">
        <v>0</v>
      </c>
      <c r="D91" s="11"/>
      <c r="E91" s="10">
        <v>0</v>
      </c>
      <c r="F91" s="11"/>
      <c r="G91" s="10">
        <v>0</v>
      </c>
      <c r="H91" s="11"/>
      <c r="I91" s="10">
        <v>0</v>
      </c>
      <c r="J91" s="11"/>
      <c r="K91" s="10">
        <v>61453439</v>
      </c>
      <c r="L91" s="11"/>
      <c r="M91" s="10">
        <v>238273740623</v>
      </c>
      <c r="N91" s="11"/>
      <c r="O91" s="10">
        <v>249683262336</v>
      </c>
      <c r="P91" s="11"/>
      <c r="Q91" s="10">
        <v>-11409521713</v>
      </c>
    </row>
    <row r="92" spans="1:17" ht="21.75" customHeight="1" x14ac:dyDescent="0.2">
      <c r="A92" s="40" t="s">
        <v>29</v>
      </c>
      <c r="B92" s="11"/>
      <c r="C92" s="10">
        <v>0</v>
      </c>
      <c r="D92" s="11"/>
      <c r="E92" s="10">
        <v>0</v>
      </c>
      <c r="F92" s="11"/>
      <c r="G92" s="10">
        <v>0</v>
      </c>
      <c r="H92" s="11"/>
      <c r="I92" s="10">
        <v>0</v>
      </c>
      <c r="J92" s="11"/>
      <c r="K92" s="10">
        <v>220795465</v>
      </c>
      <c r="L92" s="11"/>
      <c r="M92" s="10">
        <v>1324924456531</v>
      </c>
      <c r="N92" s="11"/>
      <c r="O92" s="10">
        <v>1229825149543</v>
      </c>
      <c r="P92" s="11"/>
      <c r="Q92" s="10">
        <v>95099306988</v>
      </c>
    </row>
    <row r="93" spans="1:17" ht="21.75" customHeight="1" x14ac:dyDescent="0.2">
      <c r="A93" s="40" t="s">
        <v>189</v>
      </c>
      <c r="B93" s="11"/>
      <c r="C93" s="10">
        <v>0</v>
      </c>
      <c r="D93" s="11"/>
      <c r="E93" s="10">
        <v>0</v>
      </c>
      <c r="F93" s="11"/>
      <c r="G93" s="10">
        <v>0</v>
      </c>
      <c r="H93" s="11"/>
      <c r="I93" s="10">
        <v>0</v>
      </c>
      <c r="J93" s="11"/>
      <c r="K93" s="10">
        <v>30000000</v>
      </c>
      <c r="L93" s="11"/>
      <c r="M93" s="10">
        <v>360415224187</v>
      </c>
      <c r="N93" s="11"/>
      <c r="O93" s="10">
        <v>330128229000</v>
      </c>
      <c r="P93" s="11"/>
      <c r="Q93" s="10">
        <v>30286995187</v>
      </c>
    </row>
    <row r="94" spans="1:17" ht="21.75" customHeight="1" x14ac:dyDescent="0.2">
      <c r="A94" s="40" t="s">
        <v>190</v>
      </c>
      <c r="B94" s="11"/>
      <c r="C94" s="10">
        <v>0</v>
      </c>
      <c r="D94" s="11"/>
      <c r="E94" s="10">
        <v>0</v>
      </c>
      <c r="F94" s="11"/>
      <c r="G94" s="10">
        <v>0</v>
      </c>
      <c r="H94" s="11"/>
      <c r="I94" s="10">
        <v>0</v>
      </c>
      <c r="J94" s="11"/>
      <c r="K94" s="10">
        <v>52000000</v>
      </c>
      <c r="L94" s="11"/>
      <c r="M94" s="10">
        <v>297570019847</v>
      </c>
      <c r="N94" s="11"/>
      <c r="O94" s="10">
        <v>359122358400</v>
      </c>
      <c r="P94" s="11"/>
      <c r="Q94" s="10">
        <v>-61552338553</v>
      </c>
    </row>
    <row r="95" spans="1:17" ht="21.75" customHeight="1" x14ac:dyDescent="0.2">
      <c r="A95" s="40" t="s">
        <v>191</v>
      </c>
      <c r="B95" s="11"/>
      <c r="C95" s="10">
        <v>0</v>
      </c>
      <c r="D95" s="11"/>
      <c r="E95" s="10">
        <v>0</v>
      </c>
      <c r="F95" s="11"/>
      <c r="G95" s="10">
        <v>0</v>
      </c>
      <c r="H95" s="11"/>
      <c r="I95" s="10">
        <v>0</v>
      </c>
      <c r="J95" s="11"/>
      <c r="K95" s="10">
        <v>11838202</v>
      </c>
      <c r="L95" s="11"/>
      <c r="M95" s="10">
        <v>13940158195</v>
      </c>
      <c r="N95" s="11"/>
      <c r="O95" s="10">
        <v>10689895504</v>
      </c>
      <c r="P95" s="11"/>
      <c r="Q95" s="10">
        <v>3250262691</v>
      </c>
    </row>
    <row r="96" spans="1:17" ht="21.75" customHeight="1" x14ac:dyDescent="0.2">
      <c r="A96" s="40" t="s">
        <v>192</v>
      </c>
      <c r="B96" s="11"/>
      <c r="C96" s="10">
        <v>0</v>
      </c>
      <c r="D96" s="11"/>
      <c r="E96" s="10">
        <v>0</v>
      </c>
      <c r="F96" s="11"/>
      <c r="G96" s="10">
        <v>0</v>
      </c>
      <c r="H96" s="11"/>
      <c r="I96" s="10">
        <v>0</v>
      </c>
      <c r="J96" s="11"/>
      <c r="K96" s="10">
        <v>4064233423</v>
      </c>
      <c r="L96" s="11"/>
      <c r="M96" s="10">
        <v>6961054160576</v>
      </c>
      <c r="N96" s="11"/>
      <c r="O96" s="10">
        <v>7195318568095</v>
      </c>
      <c r="P96" s="11"/>
      <c r="Q96" s="10">
        <v>-234264407519</v>
      </c>
    </row>
    <row r="97" spans="1:17" ht="21.75" customHeight="1" x14ac:dyDescent="0.2">
      <c r="A97" s="40" t="s">
        <v>193</v>
      </c>
      <c r="B97" s="11"/>
      <c r="C97" s="10">
        <v>0</v>
      </c>
      <c r="D97" s="11"/>
      <c r="E97" s="10">
        <v>0</v>
      </c>
      <c r="F97" s="11"/>
      <c r="G97" s="10">
        <v>0</v>
      </c>
      <c r="H97" s="11"/>
      <c r="I97" s="10">
        <v>0</v>
      </c>
      <c r="J97" s="11"/>
      <c r="K97" s="10">
        <v>4276</v>
      </c>
      <c r="L97" s="11"/>
      <c r="M97" s="10">
        <v>14082343</v>
      </c>
      <c r="N97" s="11"/>
      <c r="O97" s="10">
        <v>11464441</v>
      </c>
      <c r="P97" s="11"/>
      <c r="Q97" s="10">
        <v>2617902</v>
      </c>
    </row>
    <row r="98" spans="1:17" ht="21.75" customHeight="1" x14ac:dyDescent="0.2">
      <c r="A98" s="40" t="s">
        <v>194</v>
      </c>
      <c r="B98" s="11"/>
      <c r="C98" s="10">
        <v>0</v>
      </c>
      <c r="D98" s="11"/>
      <c r="E98" s="10">
        <v>0</v>
      </c>
      <c r="F98" s="11"/>
      <c r="G98" s="10">
        <v>0</v>
      </c>
      <c r="H98" s="11"/>
      <c r="I98" s="10">
        <v>0</v>
      </c>
      <c r="J98" s="11"/>
      <c r="K98" s="10">
        <v>25000000</v>
      </c>
      <c r="L98" s="11"/>
      <c r="M98" s="10">
        <v>112544901731</v>
      </c>
      <c r="N98" s="11"/>
      <c r="O98" s="10">
        <v>116294044000</v>
      </c>
      <c r="P98" s="11"/>
      <c r="Q98" s="10">
        <v>-3749142269</v>
      </c>
    </row>
    <row r="99" spans="1:17" ht="21.75" customHeight="1" x14ac:dyDescent="0.2">
      <c r="A99" s="40" t="s">
        <v>195</v>
      </c>
      <c r="B99" s="11"/>
      <c r="C99" s="10">
        <v>0</v>
      </c>
      <c r="D99" s="11"/>
      <c r="E99" s="10">
        <v>0</v>
      </c>
      <c r="F99" s="11"/>
      <c r="G99" s="10">
        <v>0</v>
      </c>
      <c r="H99" s="11"/>
      <c r="I99" s="10">
        <v>0</v>
      </c>
      <c r="J99" s="11"/>
      <c r="K99" s="10">
        <v>4500000</v>
      </c>
      <c r="L99" s="11"/>
      <c r="M99" s="10">
        <v>626053042144</v>
      </c>
      <c r="N99" s="11"/>
      <c r="O99" s="10">
        <v>608832065250</v>
      </c>
      <c r="P99" s="11"/>
      <c r="Q99" s="10">
        <v>17220976894</v>
      </c>
    </row>
    <row r="100" spans="1:17" ht="21.75" customHeight="1" x14ac:dyDescent="0.2">
      <c r="A100" s="40" t="s">
        <v>196</v>
      </c>
      <c r="B100" s="11"/>
      <c r="C100" s="10">
        <v>0</v>
      </c>
      <c r="D100" s="11"/>
      <c r="E100" s="10">
        <v>0</v>
      </c>
      <c r="F100" s="11"/>
      <c r="G100" s="10">
        <v>0</v>
      </c>
      <c r="H100" s="11"/>
      <c r="I100" s="10">
        <v>0</v>
      </c>
      <c r="J100" s="11"/>
      <c r="K100" s="10">
        <v>17777778</v>
      </c>
      <c r="L100" s="11"/>
      <c r="M100" s="10">
        <v>161190262604</v>
      </c>
      <c r="N100" s="11"/>
      <c r="O100" s="10">
        <v>158364446424</v>
      </c>
      <c r="P100" s="11"/>
      <c r="Q100" s="10">
        <v>2825816180</v>
      </c>
    </row>
    <row r="101" spans="1:17" ht="21.75" customHeight="1" x14ac:dyDescent="0.2">
      <c r="A101" s="40" t="s">
        <v>197</v>
      </c>
      <c r="B101" s="11"/>
      <c r="C101" s="10">
        <v>0</v>
      </c>
      <c r="D101" s="11"/>
      <c r="E101" s="10">
        <v>0</v>
      </c>
      <c r="F101" s="11"/>
      <c r="G101" s="10">
        <v>0</v>
      </c>
      <c r="H101" s="11"/>
      <c r="I101" s="10">
        <v>0</v>
      </c>
      <c r="J101" s="11"/>
      <c r="K101" s="10">
        <v>97321991</v>
      </c>
      <c r="L101" s="11"/>
      <c r="M101" s="10">
        <v>1318184982517</v>
      </c>
      <c r="N101" s="11"/>
      <c r="O101" s="10">
        <v>980040272250</v>
      </c>
      <c r="P101" s="11"/>
      <c r="Q101" s="10">
        <v>338144710267</v>
      </c>
    </row>
    <row r="102" spans="1:17" ht="21.75" customHeight="1" x14ac:dyDescent="0.2">
      <c r="A102" s="41" t="s">
        <v>198</v>
      </c>
      <c r="B102" s="11"/>
      <c r="C102" s="42">
        <v>0</v>
      </c>
      <c r="D102" s="11"/>
      <c r="E102" s="42">
        <v>0</v>
      </c>
      <c r="F102" s="11"/>
      <c r="G102" s="42">
        <v>0</v>
      </c>
      <c r="H102" s="11"/>
      <c r="I102" s="42">
        <v>0</v>
      </c>
      <c r="J102" s="11"/>
      <c r="K102" s="42">
        <v>140675852</v>
      </c>
      <c r="L102" s="11"/>
      <c r="M102" s="42">
        <v>922258214866</v>
      </c>
      <c r="N102" s="11"/>
      <c r="O102" s="42">
        <v>1026716129578</v>
      </c>
      <c r="P102" s="11"/>
      <c r="Q102" s="42">
        <v>-104457914712</v>
      </c>
    </row>
    <row r="103" spans="1:17" ht="21.75" customHeight="1" thickBot="1" x14ac:dyDescent="0.25">
      <c r="A103" s="7" t="s">
        <v>108</v>
      </c>
      <c r="B103" s="11"/>
      <c r="C103" s="43">
        <f>SUM(C8:C102)</f>
        <v>2084635996</v>
      </c>
      <c r="D103" s="11"/>
      <c r="E103" s="43">
        <f>SUM(E8:E102)</f>
        <v>15701666801733</v>
      </c>
      <c r="F103" s="11"/>
      <c r="G103" s="43">
        <f>SUM(G8:G102)</f>
        <v>12669496874508</v>
      </c>
      <c r="H103" s="11"/>
      <c r="I103" s="43">
        <f>SUM(I8:I102)</f>
        <v>3032169927225</v>
      </c>
      <c r="J103" s="11"/>
      <c r="K103" s="43">
        <f>SUM(K8:K102)</f>
        <v>14525414838</v>
      </c>
      <c r="L103" s="11"/>
      <c r="M103" s="43">
        <f>SUM(M8:M102)</f>
        <v>75336447561796</v>
      </c>
      <c r="N103" s="11"/>
      <c r="O103" s="43">
        <f>SUM(O8:O102)</f>
        <v>67167263116579</v>
      </c>
      <c r="P103" s="11"/>
      <c r="Q103" s="43">
        <f>SUM(Q8:Q102)</f>
        <v>8169184445217</v>
      </c>
    </row>
    <row r="104" spans="1:17" x14ac:dyDescent="0.2">
      <c r="A104" s="11"/>
      <c r="B104" s="11"/>
      <c r="C104" s="11"/>
      <c r="D104" s="11"/>
      <c r="E104" s="11"/>
      <c r="F104" s="11"/>
      <c r="G104" s="11"/>
      <c r="H104" s="11"/>
      <c r="I104" s="68"/>
      <c r="J104" s="11"/>
      <c r="K104" s="11"/>
      <c r="L104" s="11"/>
      <c r="M104" s="11"/>
      <c r="N104" s="11"/>
      <c r="O104" s="11"/>
      <c r="P104" s="11"/>
      <c r="Q104" s="11"/>
    </row>
    <row r="105" spans="1:17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</row>
    <row r="106" spans="1:17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</row>
    <row r="107" spans="1:17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</row>
    <row r="108" spans="1:17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68"/>
      <c r="P108" s="11"/>
      <c r="Q108" s="1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6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2">
    <pageSetUpPr fitToPage="1"/>
  </sheetPr>
  <dimension ref="A1:AA21"/>
  <sheetViews>
    <sheetView rightToLeft="1" zoomScaleNormal="100" zoomScaleSheetLayoutView="95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6.28515625" bestFit="1" customWidth="1"/>
    <col min="26" max="26" width="0.28515625" customWidth="1"/>
  </cols>
  <sheetData>
    <row r="1" spans="1:27" ht="29.1" customHeight="1" x14ac:dyDescent="0.2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</row>
    <row r="2" spans="1:27" ht="21.75" customHeight="1" x14ac:dyDescent="0.2">
      <c r="A2" s="86" t="s">
        <v>134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</row>
    <row r="3" spans="1:27" ht="21.75" customHeight="1" x14ac:dyDescent="0.2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</row>
    <row r="4" spans="1:27" ht="7.35" customHeight="1" x14ac:dyDescent="0.2"/>
    <row r="5" spans="1:27" ht="24" customHeight="1" x14ac:dyDescent="0.2">
      <c r="A5" s="87" t="s">
        <v>257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</row>
    <row r="6" spans="1:27" ht="7.35" customHeight="1" x14ac:dyDescent="0.2"/>
    <row r="7" spans="1:27" ht="20.25" customHeight="1" x14ac:dyDescent="0.2">
      <c r="A7" s="66"/>
      <c r="B7" s="66"/>
      <c r="C7" s="66"/>
      <c r="D7" s="66"/>
      <c r="E7" s="88" t="s">
        <v>150</v>
      </c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66"/>
      <c r="Y7" s="2" t="s">
        <v>151</v>
      </c>
      <c r="Z7" s="66"/>
      <c r="AA7" s="66"/>
    </row>
    <row r="8" spans="1:27" ht="40.5" customHeight="1" x14ac:dyDescent="0.2">
      <c r="A8" s="2" t="s">
        <v>258</v>
      </c>
      <c r="B8" s="66"/>
      <c r="C8" s="2" t="s">
        <v>259</v>
      </c>
      <c r="D8" s="66"/>
      <c r="E8" s="8" t="s">
        <v>111</v>
      </c>
      <c r="F8" s="67"/>
      <c r="G8" s="8" t="s">
        <v>13</v>
      </c>
      <c r="H8" s="67"/>
      <c r="I8" s="8" t="s">
        <v>110</v>
      </c>
      <c r="J8" s="67"/>
      <c r="K8" s="8" t="s">
        <v>260</v>
      </c>
      <c r="L8" s="67"/>
      <c r="M8" s="8" t="s">
        <v>261</v>
      </c>
      <c r="N8" s="67"/>
      <c r="O8" s="8" t="s">
        <v>262</v>
      </c>
      <c r="P8" s="67"/>
      <c r="Q8" s="8" t="s">
        <v>263</v>
      </c>
      <c r="R8" s="67"/>
      <c r="S8" s="8" t="s">
        <v>264</v>
      </c>
      <c r="T8" s="67"/>
      <c r="U8" s="8" t="s">
        <v>265</v>
      </c>
      <c r="V8" s="67"/>
      <c r="W8" s="8" t="s">
        <v>266</v>
      </c>
      <c r="X8" s="66"/>
      <c r="Y8" s="8" t="s">
        <v>266</v>
      </c>
      <c r="Z8" s="66"/>
      <c r="AA8" s="66"/>
    </row>
    <row r="9" spans="1:27" ht="21.75" customHeight="1" x14ac:dyDescent="0.2">
      <c r="A9" s="46" t="s">
        <v>267</v>
      </c>
      <c r="B9" s="66"/>
      <c r="C9" s="46" t="s">
        <v>268</v>
      </c>
      <c r="D9" s="66"/>
      <c r="E9" s="67"/>
      <c r="F9" s="66"/>
      <c r="G9" s="47">
        <v>0</v>
      </c>
      <c r="H9" s="66"/>
      <c r="I9" s="47">
        <v>0</v>
      </c>
      <c r="J9" s="66"/>
      <c r="K9" s="47">
        <v>0</v>
      </c>
      <c r="L9" s="66"/>
      <c r="M9" s="47">
        <v>0</v>
      </c>
      <c r="N9" s="66"/>
      <c r="O9" s="47">
        <v>0</v>
      </c>
      <c r="P9" s="66"/>
      <c r="Q9" s="47">
        <v>0</v>
      </c>
      <c r="R9" s="66"/>
      <c r="S9" s="47">
        <v>0</v>
      </c>
      <c r="T9" s="66"/>
      <c r="U9" s="47">
        <v>0</v>
      </c>
      <c r="V9" s="66"/>
      <c r="W9" s="47">
        <v>0</v>
      </c>
      <c r="X9" s="66"/>
      <c r="Y9" s="58">
        <v>-6791522095</v>
      </c>
      <c r="Z9" s="66"/>
      <c r="AA9" s="66"/>
    </row>
    <row r="10" spans="1:27" ht="21.75" customHeight="1" x14ac:dyDescent="0.2">
      <c r="A10" s="49" t="s">
        <v>267</v>
      </c>
      <c r="B10" s="66"/>
      <c r="C10" s="49" t="s">
        <v>269</v>
      </c>
      <c r="D10" s="66"/>
      <c r="E10" s="66"/>
      <c r="F10" s="66"/>
      <c r="G10" s="50">
        <v>0</v>
      </c>
      <c r="H10" s="66"/>
      <c r="I10" s="50">
        <v>0</v>
      </c>
      <c r="J10" s="66"/>
      <c r="K10" s="50">
        <v>0</v>
      </c>
      <c r="L10" s="66"/>
      <c r="M10" s="50">
        <v>0</v>
      </c>
      <c r="N10" s="66"/>
      <c r="O10" s="50">
        <v>0</v>
      </c>
      <c r="P10" s="66"/>
      <c r="Q10" s="50">
        <v>0</v>
      </c>
      <c r="R10" s="66"/>
      <c r="S10" s="50">
        <v>0</v>
      </c>
      <c r="T10" s="66"/>
      <c r="U10" s="50">
        <v>0</v>
      </c>
      <c r="V10" s="66"/>
      <c r="W10" s="50">
        <v>0</v>
      </c>
      <c r="X10" s="66"/>
      <c r="Y10" s="60">
        <v>-5151406192</v>
      </c>
      <c r="Z10" s="66"/>
      <c r="AA10" s="66"/>
    </row>
    <row r="11" spans="1:27" ht="21.75" customHeight="1" x14ac:dyDescent="0.2">
      <c r="A11" s="49" t="s">
        <v>267</v>
      </c>
      <c r="B11" s="66"/>
      <c r="C11" s="49" t="s">
        <v>268</v>
      </c>
      <c r="D11" s="66"/>
      <c r="E11" s="66"/>
      <c r="F11" s="66"/>
      <c r="G11" s="50">
        <v>0</v>
      </c>
      <c r="H11" s="66"/>
      <c r="I11" s="50">
        <v>0</v>
      </c>
      <c r="J11" s="66"/>
      <c r="K11" s="50">
        <v>0</v>
      </c>
      <c r="L11" s="66"/>
      <c r="M11" s="50">
        <v>0</v>
      </c>
      <c r="N11" s="66"/>
      <c r="O11" s="50">
        <v>0</v>
      </c>
      <c r="P11" s="66"/>
      <c r="Q11" s="50">
        <v>0</v>
      </c>
      <c r="R11" s="66"/>
      <c r="S11" s="50">
        <v>0</v>
      </c>
      <c r="T11" s="66"/>
      <c r="U11" s="50">
        <v>0</v>
      </c>
      <c r="V11" s="66"/>
      <c r="W11" s="50">
        <v>0</v>
      </c>
      <c r="X11" s="66"/>
      <c r="Y11" s="60">
        <v>27207218</v>
      </c>
      <c r="Z11" s="66"/>
      <c r="AA11" s="66"/>
    </row>
    <row r="12" spans="1:27" ht="21.75" customHeight="1" x14ac:dyDescent="0.2">
      <c r="A12" s="52" t="s">
        <v>267</v>
      </c>
      <c r="B12" s="69"/>
      <c r="C12" s="52" t="s">
        <v>269</v>
      </c>
      <c r="D12" s="66"/>
      <c r="E12" s="69"/>
      <c r="F12" s="66"/>
      <c r="G12" s="54">
        <v>0</v>
      </c>
      <c r="H12" s="66"/>
      <c r="I12" s="54">
        <v>0</v>
      </c>
      <c r="J12" s="66"/>
      <c r="K12" s="54">
        <v>0</v>
      </c>
      <c r="L12" s="66"/>
      <c r="M12" s="54">
        <v>0</v>
      </c>
      <c r="N12" s="66"/>
      <c r="O12" s="54">
        <v>0</v>
      </c>
      <c r="P12" s="66"/>
      <c r="Q12" s="54">
        <v>0</v>
      </c>
      <c r="R12" s="66"/>
      <c r="S12" s="54">
        <v>0</v>
      </c>
      <c r="T12" s="66"/>
      <c r="U12" s="54">
        <v>0</v>
      </c>
      <c r="V12" s="66"/>
      <c r="W12" s="54">
        <v>0</v>
      </c>
      <c r="X12" s="66"/>
      <c r="Y12" s="61">
        <v>61368460</v>
      </c>
      <c r="Z12" s="66"/>
      <c r="AA12" s="66"/>
    </row>
    <row r="13" spans="1:27" ht="21.75" customHeight="1" x14ac:dyDescent="0.2">
      <c r="A13" s="98" t="s">
        <v>108</v>
      </c>
      <c r="B13" s="98"/>
      <c r="C13" s="98"/>
      <c r="D13" s="66"/>
      <c r="E13" s="56"/>
      <c r="F13" s="66"/>
      <c r="G13" s="56"/>
      <c r="H13" s="66"/>
      <c r="I13" s="56"/>
      <c r="J13" s="66"/>
      <c r="K13" s="56">
        <v>0</v>
      </c>
      <c r="L13" s="66"/>
      <c r="M13" s="56">
        <v>0</v>
      </c>
      <c r="N13" s="66"/>
      <c r="O13" s="56">
        <v>0</v>
      </c>
      <c r="P13" s="66"/>
      <c r="Q13" s="56">
        <v>0</v>
      </c>
      <c r="R13" s="66"/>
      <c r="S13" s="56">
        <v>0</v>
      </c>
      <c r="T13" s="66"/>
      <c r="U13" s="56">
        <v>0</v>
      </c>
      <c r="V13" s="66"/>
      <c r="W13" s="56">
        <v>0</v>
      </c>
      <c r="X13" s="66"/>
      <c r="Y13" s="62">
        <f>SUM(Y9:Y12)</f>
        <v>-11854352609</v>
      </c>
      <c r="Z13" s="66"/>
      <c r="AA13" s="66"/>
    </row>
    <row r="14" spans="1:27" x14ac:dyDescent="0.2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70"/>
      <c r="Z14" s="66"/>
      <c r="AA14" s="66"/>
    </row>
    <row r="15" spans="1:27" x14ac:dyDescent="0.2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</row>
    <row r="16" spans="1:27" x14ac:dyDescent="0.2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</row>
    <row r="17" spans="1:27" x14ac:dyDescent="0.2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</row>
    <row r="18" spans="1:27" x14ac:dyDescent="0.2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</row>
    <row r="19" spans="1:27" x14ac:dyDescent="0.2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</row>
    <row r="20" spans="1:27" x14ac:dyDescent="0.2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</row>
    <row r="21" spans="1:27" x14ac:dyDescent="0.2">
      <c r="A21" s="66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</row>
  </sheetData>
  <mergeCells count="6">
    <mergeCell ref="A13:C13"/>
    <mergeCell ref="A1:Y1"/>
    <mergeCell ref="A2:Y2"/>
    <mergeCell ref="A3:Y3"/>
    <mergeCell ref="A5:Y5"/>
    <mergeCell ref="E7:W7"/>
  </mergeCells>
  <pageMargins left="0.39" right="0.39" top="0.39" bottom="0.39" header="0" footer="0"/>
  <pageSetup scale="68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3">
    <pageSetUpPr fitToPage="1"/>
  </sheetPr>
  <dimension ref="A1:P94"/>
  <sheetViews>
    <sheetView rightToLeft="1" workbookViewId="0">
      <selection sqref="A1:P1"/>
    </sheetView>
  </sheetViews>
  <sheetFormatPr defaultRowHeight="12.75" x14ac:dyDescent="0.2"/>
  <cols>
    <col min="1" max="1" width="40.28515625" customWidth="1"/>
    <col min="2" max="2" width="1.28515625" customWidth="1"/>
    <col min="3" max="3" width="15.7109375" bestFit="1" customWidth="1"/>
    <col min="4" max="4" width="1.28515625" customWidth="1"/>
    <col min="5" max="5" width="20.7109375" bestFit="1" customWidth="1"/>
    <col min="6" max="6" width="19.42578125" bestFit="1" customWidth="1"/>
    <col min="7" max="7" width="1.28515625" customWidth="1"/>
    <col min="8" max="8" width="26.5703125" bestFit="1" customWidth="1"/>
    <col min="9" max="9" width="1.28515625" customWidth="1"/>
    <col min="10" max="10" width="15.5703125" bestFit="1" customWidth="1"/>
    <col min="11" max="11" width="1.28515625" customWidth="1"/>
    <col min="12" max="12" width="20.5703125" bestFit="1" customWidth="1"/>
    <col min="13" max="13" width="1.28515625" customWidth="1"/>
    <col min="14" max="14" width="19.7109375" bestFit="1" customWidth="1"/>
    <col min="15" max="15" width="1.28515625" customWidth="1"/>
    <col min="16" max="16" width="26.42578125" bestFit="1" customWidth="1"/>
    <col min="17" max="17" width="0.28515625" customWidth="1"/>
  </cols>
  <sheetData>
    <row r="1" spans="1:16" ht="29.1" customHeight="1" x14ac:dyDescent="0.2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</row>
    <row r="2" spans="1:16" ht="21.75" customHeight="1" x14ac:dyDescent="0.2">
      <c r="A2" s="86" t="s">
        <v>134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1:16" ht="21.75" customHeight="1" x14ac:dyDescent="0.2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</row>
    <row r="4" spans="1:16" ht="14.45" customHeight="1" x14ac:dyDescent="0.2"/>
    <row r="5" spans="1:16" ht="29.25" customHeight="1" x14ac:dyDescent="0.2">
      <c r="A5" s="87" t="s">
        <v>270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</row>
    <row r="6" spans="1:16" ht="25.5" customHeight="1" x14ac:dyDescent="0.2">
      <c r="A6" s="88" t="s">
        <v>137</v>
      </c>
      <c r="B6" s="11"/>
      <c r="C6" s="88" t="s">
        <v>150</v>
      </c>
      <c r="D6" s="88"/>
      <c r="E6" s="88"/>
      <c r="F6" s="88"/>
      <c r="G6" s="88"/>
      <c r="H6" s="88"/>
      <c r="I6" s="11"/>
      <c r="J6" s="88" t="s">
        <v>151</v>
      </c>
      <c r="K6" s="88"/>
      <c r="L6" s="88"/>
      <c r="M6" s="88"/>
      <c r="N6" s="88"/>
      <c r="O6" s="88"/>
      <c r="P6" s="88"/>
    </row>
    <row r="7" spans="1:16" ht="29.1" customHeight="1" x14ac:dyDescent="0.2">
      <c r="A7" s="88"/>
      <c r="B7" s="11"/>
      <c r="C7" s="8" t="s">
        <v>13</v>
      </c>
      <c r="D7" s="65"/>
      <c r="E7" s="8" t="s">
        <v>15</v>
      </c>
      <c r="F7" s="8" t="s">
        <v>255</v>
      </c>
      <c r="G7" s="65"/>
      <c r="H7" s="8" t="s">
        <v>271</v>
      </c>
      <c r="I7" s="11"/>
      <c r="J7" s="8" t="s">
        <v>13</v>
      </c>
      <c r="K7" s="65"/>
      <c r="L7" s="8" t="s">
        <v>15</v>
      </c>
      <c r="M7" s="65"/>
      <c r="N7" s="8" t="s">
        <v>255</v>
      </c>
      <c r="O7" s="65"/>
      <c r="P7" s="8" t="s">
        <v>271</v>
      </c>
    </row>
    <row r="8" spans="1:16" ht="21.75" customHeight="1" x14ac:dyDescent="0.2">
      <c r="A8" s="38" t="s">
        <v>54</v>
      </c>
      <c r="B8" s="11"/>
      <c r="C8" s="71">
        <v>35000000</v>
      </c>
      <c r="D8" s="72"/>
      <c r="E8" s="71">
        <v>2408140063000</v>
      </c>
      <c r="F8" s="71">
        <v>2227796600791</v>
      </c>
      <c r="G8" s="72"/>
      <c r="H8" s="71">
        <v>180343462209</v>
      </c>
      <c r="I8" s="72"/>
      <c r="J8" s="71">
        <v>35000000</v>
      </c>
      <c r="K8" s="72"/>
      <c r="L8" s="71">
        <v>2408140063000</v>
      </c>
      <c r="M8" s="72"/>
      <c r="N8" s="71">
        <v>1415149608429</v>
      </c>
      <c r="O8" s="72"/>
      <c r="P8" s="71">
        <v>992990454571</v>
      </c>
    </row>
    <row r="9" spans="1:16" ht="21.75" customHeight="1" x14ac:dyDescent="0.2">
      <c r="A9" s="40" t="s">
        <v>99</v>
      </c>
      <c r="B9" s="11"/>
      <c r="C9" s="73">
        <v>219000</v>
      </c>
      <c r="D9" s="72"/>
      <c r="E9" s="73">
        <v>5908580864</v>
      </c>
      <c r="F9" s="73">
        <v>6323637483</v>
      </c>
      <c r="G9" s="72"/>
      <c r="H9" s="73">
        <v>-415056619</v>
      </c>
      <c r="I9" s="72"/>
      <c r="J9" s="73">
        <v>219000</v>
      </c>
      <c r="K9" s="72"/>
      <c r="L9" s="73">
        <v>5908580864</v>
      </c>
      <c r="M9" s="72"/>
      <c r="N9" s="73">
        <v>5272092653</v>
      </c>
      <c r="O9" s="72"/>
      <c r="P9" s="73">
        <v>636488211</v>
      </c>
    </row>
    <row r="10" spans="1:16" ht="21.75" customHeight="1" x14ac:dyDescent="0.2">
      <c r="A10" s="40" t="s">
        <v>103</v>
      </c>
      <c r="B10" s="11"/>
      <c r="C10" s="73">
        <v>70000000</v>
      </c>
      <c r="D10" s="72"/>
      <c r="E10" s="73">
        <v>284086901000</v>
      </c>
      <c r="F10" s="73">
        <v>248293115239</v>
      </c>
      <c r="G10" s="72"/>
      <c r="H10" s="73">
        <v>35793785761</v>
      </c>
      <c r="I10" s="72"/>
      <c r="J10" s="73">
        <v>70000000</v>
      </c>
      <c r="K10" s="72"/>
      <c r="L10" s="73">
        <v>284086901000</v>
      </c>
      <c r="M10" s="72"/>
      <c r="N10" s="73">
        <v>248293115239</v>
      </c>
      <c r="O10" s="72"/>
      <c r="P10" s="73">
        <v>35793785760</v>
      </c>
    </row>
    <row r="11" spans="1:16" ht="21.75" customHeight="1" x14ac:dyDescent="0.2">
      <c r="A11" s="40" t="s">
        <v>40</v>
      </c>
      <c r="B11" s="11"/>
      <c r="C11" s="73">
        <v>37487640</v>
      </c>
      <c r="D11" s="72"/>
      <c r="E11" s="73">
        <v>73874951038</v>
      </c>
      <c r="F11" s="73">
        <v>82839635428</v>
      </c>
      <c r="G11" s="72"/>
      <c r="H11" s="73">
        <v>-8964684390</v>
      </c>
      <c r="I11" s="72"/>
      <c r="J11" s="73">
        <v>37487640</v>
      </c>
      <c r="K11" s="72"/>
      <c r="L11" s="73">
        <v>73874951038</v>
      </c>
      <c r="M11" s="72"/>
      <c r="N11" s="73">
        <v>71377396280</v>
      </c>
      <c r="O11" s="72"/>
      <c r="P11" s="73">
        <v>2497554758</v>
      </c>
    </row>
    <row r="12" spans="1:16" ht="21.75" customHeight="1" x14ac:dyDescent="0.2">
      <c r="A12" s="40" t="s">
        <v>23</v>
      </c>
      <c r="B12" s="11"/>
      <c r="C12" s="73">
        <v>200000000</v>
      </c>
      <c r="D12" s="72"/>
      <c r="E12" s="73">
        <v>881135760000</v>
      </c>
      <c r="F12" s="73">
        <v>1015611309373</v>
      </c>
      <c r="G12" s="72"/>
      <c r="H12" s="73">
        <v>-134475549373</v>
      </c>
      <c r="I12" s="72"/>
      <c r="J12" s="73">
        <v>200000000</v>
      </c>
      <c r="K12" s="72"/>
      <c r="L12" s="73">
        <v>881135760000</v>
      </c>
      <c r="M12" s="72"/>
      <c r="N12" s="73">
        <v>999677236457</v>
      </c>
      <c r="O12" s="72"/>
      <c r="P12" s="73">
        <v>-118541476457</v>
      </c>
    </row>
    <row r="13" spans="1:16" ht="21.75" customHeight="1" x14ac:dyDescent="0.2">
      <c r="A13" s="40" t="s">
        <v>30</v>
      </c>
      <c r="B13" s="11"/>
      <c r="C13" s="73">
        <v>1700000000</v>
      </c>
      <c r="D13" s="72"/>
      <c r="E13" s="73">
        <v>8029448840000</v>
      </c>
      <c r="F13" s="73">
        <v>8710324115003</v>
      </c>
      <c r="G13" s="72"/>
      <c r="H13" s="73">
        <v>-680875275003</v>
      </c>
      <c r="I13" s="72"/>
      <c r="J13" s="73">
        <v>1700000000</v>
      </c>
      <c r="K13" s="72"/>
      <c r="L13" s="73">
        <v>8029448840000</v>
      </c>
      <c r="M13" s="72"/>
      <c r="N13" s="73">
        <v>8054175213541</v>
      </c>
      <c r="O13" s="72"/>
      <c r="P13" s="73">
        <v>-24726373541</v>
      </c>
    </row>
    <row r="14" spans="1:16" ht="21.75" customHeight="1" x14ac:dyDescent="0.2">
      <c r="A14" s="40" t="s">
        <v>85</v>
      </c>
      <c r="B14" s="11"/>
      <c r="C14" s="73">
        <v>30000000</v>
      </c>
      <c r="D14" s="72"/>
      <c r="E14" s="73">
        <v>860298090000</v>
      </c>
      <c r="F14" s="73">
        <v>796296675000</v>
      </c>
      <c r="G14" s="72"/>
      <c r="H14" s="73">
        <v>64001415000</v>
      </c>
      <c r="I14" s="72"/>
      <c r="J14" s="73">
        <v>30000000</v>
      </c>
      <c r="K14" s="72"/>
      <c r="L14" s="73">
        <v>860298090000</v>
      </c>
      <c r="M14" s="72"/>
      <c r="N14" s="73">
        <v>578281527676</v>
      </c>
      <c r="O14" s="72"/>
      <c r="P14" s="73">
        <v>282016562324</v>
      </c>
    </row>
    <row r="15" spans="1:16" ht="21.75" customHeight="1" x14ac:dyDescent="0.2">
      <c r="A15" s="40" t="s">
        <v>94</v>
      </c>
      <c r="B15" s="11"/>
      <c r="C15" s="73">
        <v>126000000</v>
      </c>
      <c r="D15" s="72"/>
      <c r="E15" s="73">
        <v>863929798200</v>
      </c>
      <c r="F15" s="73">
        <v>1081466951241</v>
      </c>
      <c r="G15" s="72"/>
      <c r="H15" s="73">
        <v>-217537153041</v>
      </c>
      <c r="I15" s="72"/>
      <c r="J15" s="73">
        <v>126000000</v>
      </c>
      <c r="K15" s="72"/>
      <c r="L15" s="73">
        <v>863929798200</v>
      </c>
      <c r="M15" s="72"/>
      <c r="N15" s="73">
        <v>1081273597183</v>
      </c>
      <c r="O15" s="72"/>
      <c r="P15" s="73">
        <v>-217343798983</v>
      </c>
    </row>
    <row r="16" spans="1:16" ht="21.75" customHeight="1" x14ac:dyDescent="0.2">
      <c r="A16" s="40" t="s">
        <v>75</v>
      </c>
      <c r="B16" s="11"/>
      <c r="C16" s="73">
        <v>18000000</v>
      </c>
      <c r="D16" s="72"/>
      <c r="E16" s="73">
        <v>323817391800</v>
      </c>
      <c r="F16" s="73">
        <v>353466419400</v>
      </c>
      <c r="G16" s="72"/>
      <c r="H16" s="73">
        <v>-29649027600</v>
      </c>
      <c r="I16" s="72"/>
      <c r="J16" s="73">
        <v>18000000</v>
      </c>
      <c r="K16" s="72"/>
      <c r="L16" s="73">
        <v>323817391800</v>
      </c>
      <c r="M16" s="72"/>
      <c r="N16" s="73">
        <v>175929471000</v>
      </c>
      <c r="O16" s="72"/>
      <c r="P16" s="73">
        <v>147887920800</v>
      </c>
    </row>
    <row r="17" spans="1:16" ht="21.75" customHeight="1" x14ac:dyDescent="0.2">
      <c r="A17" s="40" t="s">
        <v>37</v>
      </c>
      <c r="B17" s="11"/>
      <c r="C17" s="73">
        <v>350000000</v>
      </c>
      <c r="D17" s="72"/>
      <c r="E17" s="73">
        <v>2559560465000</v>
      </c>
      <c r="F17" s="73">
        <v>3225991304450</v>
      </c>
      <c r="G17" s="72"/>
      <c r="H17" s="73">
        <v>-666430839450</v>
      </c>
      <c r="I17" s="72"/>
      <c r="J17" s="73">
        <v>350000000</v>
      </c>
      <c r="K17" s="72"/>
      <c r="L17" s="73">
        <v>2559560465000</v>
      </c>
      <c r="M17" s="72"/>
      <c r="N17" s="73">
        <v>2986782025254</v>
      </c>
      <c r="O17" s="72"/>
      <c r="P17" s="73">
        <v>-427221560254</v>
      </c>
    </row>
    <row r="18" spans="1:16" ht="21.75" customHeight="1" x14ac:dyDescent="0.2">
      <c r="A18" s="40" t="s">
        <v>80</v>
      </c>
      <c r="B18" s="11"/>
      <c r="C18" s="73">
        <v>50000000</v>
      </c>
      <c r="D18" s="72"/>
      <c r="E18" s="73">
        <v>328937505000</v>
      </c>
      <c r="F18" s="73">
        <v>368628305000</v>
      </c>
      <c r="G18" s="72"/>
      <c r="H18" s="73">
        <v>-39690800000</v>
      </c>
      <c r="I18" s="72"/>
      <c r="J18" s="73">
        <v>50000000</v>
      </c>
      <c r="K18" s="72"/>
      <c r="L18" s="73">
        <v>328937505000</v>
      </c>
      <c r="M18" s="72"/>
      <c r="N18" s="73">
        <v>760574955000</v>
      </c>
      <c r="O18" s="72"/>
      <c r="P18" s="73">
        <v>-431637450000</v>
      </c>
    </row>
    <row r="19" spans="1:16" ht="21.75" customHeight="1" x14ac:dyDescent="0.2">
      <c r="A19" s="40" t="s">
        <v>58</v>
      </c>
      <c r="B19" s="11"/>
      <c r="C19" s="73">
        <v>27500000</v>
      </c>
      <c r="D19" s="72"/>
      <c r="E19" s="73">
        <v>1381562327750</v>
      </c>
      <c r="F19" s="73">
        <v>1389748555250</v>
      </c>
      <c r="G19" s="72"/>
      <c r="H19" s="73">
        <v>-8186227500</v>
      </c>
      <c r="I19" s="72"/>
      <c r="J19" s="73">
        <v>27500000</v>
      </c>
      <c r="K19" s="72"/>
      <c r="L19" s="73">
        <v>1381562327750</v>
      </c>
      <c r="M19" s="72"/>
      <c r="N19" s="73">
        <v>1180181131250</v>
      </c>
      <c r="O19" s="72"/>
      <c r="P19" s="73">
        <v>201381196499</v>
      </c>
    </row>
    <row r="20" spans="1:16" ht="21.75" customHeight="1" x14ac:dyDescent="0.2">
      <c r="A20" s="40" t="s">
        <v>76</v>
      </c>
      <c r="B20" s="11"/>
      <c r="C20" s="73">
        <v>27477294</v>
      </c>
      <c r="D20" s="72"/>
      <c r="E20" s="73">
        <v>191126910566</v>
      </c>
      <c r="F20" s="73">
        <v>211302932509</v>
      </c>
      <c r="G20" s="72"/>
      <c r="H20" s="73">
        <v>-20176021943</v>
      </c>
      <c r="I20" s="72"/>
      <c r="J20" s="73">
        <v>27477294</v>
      </c>
      <c r="K20" s="72"/>
      <c r="L20" s="73">
        <v>191126910566</v>
      </c>
      <c r="M20" s="72"/>
      <c r="N20" s="73">
        <v>148866324273</v>
      </c>
      <c r="O20" s="72"/>
      <c r="P20" s="73">
        <v>42260586293</v>
      </c>
    </row>
    <row r="21" spans="1:16" ht="21.75" customHeight="1" x14ac:dyDescent="0.2">
      <c r="A21" s="40" t="s">
        <v>66</v>
      </c>
      <c r="B21" s="11"/>
      <c r="C21" s="73">
        <v>72000000</v>
      </c>
      <c r="D21" s="72"/>
      <c r="E21" s="73">
        <v>555829963200</v>
      </c>
      <c r="F21" s="73">
        <v>380899487973</v>
      </c>
      <c r="G21" s="72"/>
      <c r="H21" s="73">
        <v>174930475227</v>
      </c>
      <c r="I21" s="72"/>
      <c r="J21" s="73">
        <v>72000000</v>
      </c>
      <c r="K21" s="72"/>
      <c r="L21" s="73">
        <v>555829963200</v>
      </c>
      <c r="M21" s="72"/>
      <c r="N21" s="73">
        <v>260828201755</v>
      </c>
      <c r="O21" s="72"/>
      <c r="P21" s="73">
        <v>295001761445</v>
      </c>
    </row>
    <row r="22" spans="1:16" ht="21.75" customHeight="1" x14ac:dyDescent="0.2">
      <c r="A22" s="40" t="s">
        <v>43</v>
      </c>
      <c r="B22" s="11"/>
      <c r="C22" s="73">
        <v>51000000</v>
      </c>
      <c r="D22" s="72"/>
      <c r="E22" s="73">
        <v>291489235200</v>
      </c>
      <c r="F22" s="73">
        <v>343107120600</v>
      </c>
      <c r="G22" s="72"/>
      <c r="H22" s="73">
        <v>-51617885400</v>
      </c>
      <c r="I22" s="72"/>
      <c r="J22" s="73">
        <v>51000000</v>
      </c>
      <c r="K22" s="72"/>
      <c r="L22" s="73">
        <v>291489235200</v>
      </c>
      <c r="M22" s="72"/>
      <c r="N22" s="73">
        <v>375494813400</v>
      </c>
      <c r="O22" s="72"/>
      <c r="P22" s="73">
        <v>-84005578200</v>
      </c>
    </row>
    <row r="23" spans="1:16" ht="21.75" customHeight="1" x14ac:dyDescent="0.2">
      <c r="A23" s="40" t="s">
        <v>101</v>
      </c>
      <c r="B23" s="11"/>
      <c r="C23" s="73">
        <v>31000000</v>
      </c>
      <c r="D23" s="72"/>
      <c r="E23" s="73">
        <v>1900068054900</v>
      </c>
      <c r="F23" s="73">
        <v>1663411176917</v>
      </c>
      <c r="G23" s="72"/>
      <c r="H23" s="73">
        <v>236656877983</v>
      </c>
      <c r="I23" s="72"/>
      <c r="J23" s="73">
        <v>31000000</v>
      </c>
      <c r="K23" s="72"/>
      <c r="L23" s="73">
        <v>1900068054900</v>
      </c>
      <c r="M23" s="72"/>
      <c r="N23" s="73">
        <v>1663411176917</v>
      </c>
      <c r="O23" s="72"/>
      <c r="P23" s="73">
        <v>236656877982</v>
      </c>
    </row>
    <row r="24" spans="1:16" ht="21.75" customHeight="1" x14ac:dyDescent="0.2">
      <c r="A24" s="40" t="s">
        <v>95</v>
      </c>
      <c r="B24" s="11"/>
      <c r="C24" s="73">
        <v>30000000</v>
      </c>
      <c r="D24" s="72"/>
      <c r="E24" s="73">
        <v>420325572000</v>
      </c>
      <c r="F24" s="73">
        <v>453964537595</v>
      </c>
      <c r="G24" s="72"/>
      <c r="H24" s="73">
        <v>-33638965595</v>
      </c>
      <c r="I24" s="72"/>
      <c r="J24" s="73">
        <v>30000000</v>
      </c>
      <c r="K24" s="72"/>
      <c r="L24" s="73">
        <v>420325572000</v>
      </c>
      <c r="M24" s="72"/>
      <c r="N24" s="73">
        <v>433889016355</v>
      </c>
      <c r="O24" s="72"/>
      <c r="P24" s="73">
        <v>-13563444355</v>
      </c>
    </row>
    <row r="25" spans="1:16" ht="21.75" customHeight="1" x14ac:dyDescent="0.2">
      <c r="A25" s="40" t="s">
        <v>38</v>
      </c>
      <c r="B25" s="11"/>
      <c r="C25" s="73">
        <v>30000000</v>
      </c>
      <c r="D25" s="72"/>
      <c r="E25" s="73">
        <v>4524751200000</v>
      </c>
      <c r="F25" s="73">
        <v>3974807985888</v>
      </c>
      <c r="G25" s="72"/>
      <c r="H25" s="73">
        <v>549943214112</v>
      </c>
      <c r="I25" s="72"/>
      <c r="J25" s="73">
        <v>30000000</v>
      </c>
      <c r="K25" s="72"/>
      <c r="L25" s="73">
        <v>4524751200000</v>
      </c>
      <c r="M25" s="72"/>
      <c r="N25" s="73">
        <v>3372598617185</v>
      </c>
      <c r="O25" s="72"/>
      <c r="P25" s="73">
        <v>1152152582815</v>
      </c>
    </row>
    <row r="26" spans="1:16" ht="21.75" customHeight="1" x14ac:dyDescent="0.2">
      <c r="A26" s="40" t="s">
        <v>34</v>
      </c>
      <c r="B26" s="11"/>
      <c r="C26" s="73">
        <v>30000000</v>
      </c>
      <c r="D26" s="72"/>
      <c r="E26" s="73">
        <v>1828059021000</v>
      </c>
      <c r="F26" s="73">
        <v>2052032435192</v>
      </c>
      <c r="G26" s="72"/>
      <c r="H26" s="73">
        <v>-223973414192</v>
      </c>
      <c r="I26" s="72"/>
      <c r="J26" s="73">
        <v>30000000</v>
      </c>
      <c r="K26" s="72"/>
      <c r="L26" s="73">
        <v>1828059021000</v>
      </c>
      <c r="M26" s="72"/>
      <c r="N26" s="73">
        <v>2014786991594</v>
      </c>
      <c r="O26" s="72"/>
      <c r="P26" s="73">
        <v>-186727970594</v>
      </c>
    </row>
    <row r="27" spans="1:16" ht="21.75" customHeight="1" x14ac:dyDescent="0.2">
      <c r="A27" s="40" t="s">
        <v>98</v>
      </c>
      <c r="B27" s="11"/>
      <c r="C27" s="73">
        <v>73700000</v>
      </c>
      <c r="D27" s="72"/>
      <c r="E27" s="73">
        <v>695469143490</v>
      </c>
      <c r="F27" s="73">
        <v>832954105610</v>
      </c>
      <c r="G27" s="72"/>
      <c r="H27" s="73">
        <v>-137484962120</v>
      </c>
      <c r="I27" s="72"/>
      <c r="J27" s="73">
        <v>73700000</v>
      </c>
      <c r="K27" s="72"/>
      <c r="L27" s="73">
        <v>695469143490</v>
      </c>
      <c r="M27" s="72"/>
      <c r="N27" s="73">
        <v>538970303630</v>
      </c>
      <c r="O27" s="72"/>
      <c r="P27" s="73">
        <v>156498839860</v>
      </c>
    </row>
    <row r="28" spans="1:16" ht="21.75" customHeight="1" x14ac:dyDescent="0.2">
      <c r="A28" s="40" t="s">
        <v>86</v>
      </c>
      <c r="B28" s="11"/>
      <c r="C28" s="73">
        <v>130000000</v>
      </c>
      <c r="D28" s="72"/>
      <c r="E28" s="73">
        <v>1217713744000</v>
      </c>
      <c r="F28" s="73">
        <v>1217942676254</v>
      </c>
      <c r="G28" s="72"/>
      <c r="H28" s="73">
        <v>-228932254</v>
      </c>
      <c r="I28" s="72"/>
      <c r="J28" s="73">
        <v>130000000</v>
      </c>
      <c r="K28" s="72"/>
      <c r="L28" s="73">
        <v>1217713744000</v>
      </c>
      <c r="M28" s="72"/>
      <c r="N28" s="73">
        <v>1155890712943</v>
      </c>
      <c r="O28" s="72"/>
      <c r="P28" s="73">
        <v>61823031056</v>
      </c>
    </row>
    <row r="29" spans="1:16" ht="21.75" customHeight="1" x14ac:dyDescent="0.2">
      <c r="A29" s="40" t="s">
        <v>51</v>
      </c>
      <c r="B29" s="11"/>
      <c r="C29" s="73">
        <v>60000000</v>
      </c>
      <c r="D29" s="72"/>
      <c r="E29" s="73">
        <v>456642654000</v>
      </c>
      <c r="F29" s="73">
        <v>476884962000</v>
      </c>
      <c r="G29" s="72"/>
      <c r="H29" s="73">
        <v>-20242308000</v>
      </c>
      <c r="I29" s="72"/>
      <c r="J29" s="73">
        <v>60000000</v>
      </c>
      <c r="K29" s="72"/>
      <c r="L29" s="73">
        <v>456642654000</v>
      </c>
      <c r="M29" s="72"/>
      <c r="N29" s="73">
        <v>483057209587</v>
      </c>
      <c r="O29" s="72"/>
      <c r="P29" s="73">
        <v>-26414555587</v>
      </c>
    </row>
    <row r="30" spans="1:16" ht="21.75" customHeight="1" x14ac:dyDescent="0.2">
      <c r="A30" s="40" t="s">
        <v>90</v>
      </c>
      <c r="B30" s="11"/>
      <c r="C30" s="73">
        <v>40050000</v>
      </c>
      <c r="D30" s="72"/>
      <c r="E30" s="73">
        <v>378328736520</v>
      </c>
      <c r="F30" s="73">
        <v>414889916940</v>
      </c>
      <c r="G30" s="72"/>
      <c r="H30" s="73">
        <v>-36561180420</v>
      </c>
      <c r="I30" s="72"/>
      <c r="J30" s="73">
        <v>40050000</v>
      </c>
      <c r="K30" s="72"/>
      <c r="L30" s="73">
        <v>378328736520</v>
      </c>
      <c r="M30" s="72"/>
      <c r="N30" s="73">
        <v>285336168930</v>
      </c>
      <c r="O30" s="72"/>
      <c r="P30" s="73">
        <v>92992567590</v>
      </c>
    </row>
    <row r="31" spans="1:16" ht="21.75" customHeight="1" x14ac:dyDescent="0.2">
      <c r="A31" s="40" t="s">
        <v>67</v>
      </c>
      <c r="B31" s="11"/>
      <c r="C31" s="73">
        <v>269869</v>
      </c>
      <c r="D31" s="72"/>
      <c r="E31" s="73">
        <v>6714376888922</v>
      </c>
      <c r="F31" s="73">
        <v>5650950004829</v>
      </c>
      <c r="G31" s="72"/>
      <c r="H31" s="73">
        <v>1063426884093</v>
      </c>
      <c r="I31" s="72"/>
      <c r="J31" s="73">
        <v>269869</v>
      </c>
      <c r="K31" s="72"/>
      <c r="L31" s="73">
        <v>6714376888922</v>
      </c>
      <c r="M31" s="72"/>
      <c r="N31" s="73">
        <v>5481443713979</v>
      </c>
      <c r="O31" s="72"/>
      <c r="P31" s="73">
        <v>1232933174943</v>
      </c>
    </row>
    <row r="32" spans="1:16" ht="21.75" customHeight="1" x14ac:dyDescent="0.2">
      <c r="A32" s="40" t="s">
        <v>19</v>
      </c>
      <c r="B32" s="11"/>
      <c r="C32" s="73">
        <v>70000000</v>
      </c>
      <c r="D32" s="72"/>
      <c r="E32" s="73">
        <v>1048134801000</v>
      </c>
      <c r="F32" s="73">
        <v>757801124396</v>
      </c>
      <c r="G32" s="72"/>
      <c r="H32" s="73">
        <v>290333676604</v>
      </c>
      <c r="I32" s="72"/>
      <c r="J32" s="73">
        <v>70000000</v>
      </c>
      <c r="K32" s="72"/>
      <c r="L32" s="73">
        <v>1048134801000</v>
      </c>
      <c r="M32" s="72"/>
      <c r="N32" s="73">
        <v>597950662396</v>
      </c>
      <c r="O32" s="72"/>
      <c r="P32" s="73">
        <v>450184138604</v>
      </c>
    </row>
    <row r="33" spans="1:16" ht="21.75" customHeight="1" x14ac:dyDescent="0.2">
      <c r="A33" s="40" t="s">
        <v>28</v>
      </c>
      <c r="B33" s="11"/>
      <c r="C33" s="73">
        <v>1102000000</v>
      </c>
      <c r="D33" s="72"/>
      <c r="E33" s="73">
        <v>1975921142780</v>
      </c>
      <c r="F33" s="73">
        <v>1715955320110</v>
      </c>
      <c r="G33" s="72"/>
      <c r="H33" s="73">
        <v>259965822670</v>
      </c>
      <c r="I33" s="72"/>
      <c r="J33" s="73">
        <v>1102000000</v>
      </c>
      <c r="K33" s="72"/>
      <c r="L33" s="73">
        <v>1975921142780</v>
      </c>
      <c r="M33" s="72"/>
      <c r="N33" s="73">
        <v>1156129751060</v>
      </c>
      <c r="O33" s="72"/>
      <c r="P33" s="73">
        <v>819791391720</v>
      </c>
    </row>
    <row r="34" spans="1:16" ht="21.75" customHeight="1" x14ac:dyDescent="0.2">
      <c r="A34" s="40" t="s">
        <v>78</v>
      </c>
      <c r="B34" s="11"/>
      <c r="C34" s="73">
        <v>209000000</v>
      </c>
      <c r="D34" s="72"/>
      <c r="E34" s="73">
        <v>190793675600</v>
      </c>
      <c r="F34" s="73">
        <v>212154271890</v>
      </c>
      <c r="G34" s="72"/>
      <c r="H34" s="73">
        <v>-21360596290</v>
      </c>
      <c r="I34" s="72"/>
      <c r="J34" s="73">
        <v>209000000</v>
      </c>
      <c r="K34" s="72"/>
      <c r="L34" s="73">
        <v>190793675600</v>
      </c>
      <c r="M34" s="72"/>
      <c r="N34" s="73">
        <v>255290233330</v>
      </c>
      <c r="O34" s="72"/>
      <c r="P34" s="73">
        <v>-64496557730</v>
      </c>
    </row>
    <row r="35" spans="1:16" ht="21.75" customHeight="1" x14ac:dyDescent="0.2">
      <c r="A35" s="40" t="s">
        <v>39</v>
      </c>
      <c r="B35" s="11"/>
      <c r="C35" s="73">
        <v>15000000</v>
      </c>
      <c r="D35" s="72"/>
      <c r="E35" s="73">
        <v>260768556000</v>
      </c>
      <c r="F35" s="73">
        <v>256452181500</v>
      </c>
      <c r="G35" s="72"/>
      <c r="H35" s="73">
        <v>4316374500</v>
      </c>
      <c r="I35" s="72"/>
      <c r="J35" s="73">
        <v>15000000</v>
      </c>
      <c r="K35" s="72"/>
      <c r="L35" s="73">
        <v>260768556000</v>
      </c>
      <c r="M35" s="72"/>
      <c r="N35" s="73">
        <v>247098383787</v>
      </c>
      <c r="O35" s="72"/>
      <c r="P35" s="73">
        <v>13670172212</v>
      </c>
    </row>
    <row r="36" spans="1:16" ht="21.75" customHeight="1" x14ac:dyDescent="0.2">
      <c r="A36" s="40" t="s">
        <v>46</v>
      </c>
      <c r="B36" s="11"/>
      <c r="C36" s="73">
        <v>585000</v>
      </c>
      <c r="D36" s="72"/>
      <c r="E36" s="73">
        <v>3591417076</v>
      </c>
      <c r="F36" s="73">
        <v>3831734947</v>
      </c>
      <c r="G36" s="72"/>
      <c r="H36" s="73">
        <f>E36-F36</f>
        <v>-240317871</v>
      </c>
      <c r="I36" s="72"/>
      <c r="J36" s="73">
        <v>585000</v>
      </c>
      <c r="K36" s="72"/>
      <c r="L36" s="73">
        <v>3591417076</v>
      </c>
      <c r="M36" s="72"/>
      <c r="N36" s="73">
        <v>4129289048</v>
      </c>
      <c r="O36" s="72"/>
      <c r="P36" s="73">
        <v>-537871971</v>
      </c>
    </row>
    <row r="37" spans="1:16" ht="21.75" customHeight="1" x14ac:dyDescent="0.2">
      <c r="A37" s="40" t="s">
        <v>97</v>
      </c>
      <c r="B37" s="11"/>
      <c r="C37" s="73">
        <v>150200000</v>
      </c>
      <c r="D37" s="72"/>
      <c r="E37" s="73">
        <v>1061157352480</v>
      </c>
      <c r="F37" s="73">
        <v>982232544672</v>
      </c>
      <c r="G37" s="72"/>
      <c r="H37" s="73">
        <v>78924807808</v>
      </c>
      <c r="I37" s="72"/>
      <c r="J37" s="73">
        <v>150200000</v>
      </c>
      <c r="K37" s="72"/>
      <c r="L37" s="73">
        <v>1061157352480</v>
      </c>
      <c r="M37" s="72"/>
      <c r="N37" s="73">
        <v>1135088840422</v>
      </c>
      <c r="O37" s="72"/>
      <c r="P37" s="73">
        <v>-73931487942</v>
      </c>
    </row>
    <row r="38" spans="1:16" ht="21.75" customHeight="1" x14ac:dyDescent="0.2">
      <c r="A38" s="40" t="s">
        <v>92</v>
      </c>
      <c r="B38" s="11"/>
      <c r="C38" s="73">
        <v>69000000</v>
      </c>
      <c r="D38" s="72"/>
      <c r="E38" s="73">
        <v>556633701900</v>
      </c>
      <c r="F38" s="73">
        <v>654880992705</v>
      </c>
      <c r="G38" s="72"/>
      <c r="H38" s="73">
        <v>-98247290805</v>
      </c>
      <c r="I38" s="72"/>
      <c r="J38" s="73">
        <v>69000000</v>
      </c>
      <c r="K38" s="72"/>
      <c r="L38" s="73">
        <v>556633701900</v>
      </c>
      <c r="M38" s="72"/>
      <c r="N38" s="73">
        <v>668753231238</v>
      </c>
      <c r="O38" s="72"/>
      <c r="P38" s="73">
        <v>-112119529338</v>
      </c>
    </row>
    <row r="39" spans="1:16" ht="21.75" customHeight="1" x14ac:dyDescent="0.2">
      <c r="A39" s="40" t="s">
        <v>89</v>
      </c>
      <c r="B39" s="11"/>
      <c r="C39" s="73">
        <v>35000000</v>
      </c>
      <c r="D39" s="72"/>
      <c r="E39" s="73">
        <v>629992223000</v>
      </c>
      <c r="F39" s="73">
        <v>557327812715</v>
      </c>
      <c r="G39" s="72"/>
      <c r="H39" s="73">
        <v>72664410285</v>
      </c>
      <c r="I39" s="72"/>
      <c r="J39" s="73">
        <v>35000000</v>
      </c>
      <c r="K39" s="72"/>
      <c r="L39" s="73">
        <v>629992223000</v>
      </c>
      <c r="M39" s="72"/>
      <c r="N39" s="73">
        <v>531035041068</v>
      </c>
      <c r="O39" s="72"/>
      <c r="P39" s="73">
        <v>98957181931</v>
      </c>
    </row>
    <row r="40" spans="1:16" ht="21.75" customHeight="1" x14ac:dyDescent="0.2">
      <c r="A40" s="40" t="s">
        <v>70</v>
      </c>
      <c r="B40" s="11"/>
      <c r="C40" s="73">
        <v>120000000</v>
      </c>
      <c r="D40" s="72"/>
      <c r="E40" s="73">
        <v>1197868344000</v>
      </c>
      <c r="F40" s="73">
        <v>1301461332000</v>
      </c>
      <c r="G40" s="72"/>
      <c r="H40" s="73">
        <v>-103592988000</v>
      </c>
      <c r="I40" s="72"/>
      <c r="J40" s="73">
        <v>120000000</v>
      </c>
      <c r="K40" s="72"/>
      <c r="L40" s="73">
        <v>1197868344000</v>
      </c>
      <c r="M40" s="72"/>
      <c r="N40" s="73">
        <v>1009937742884</v>
      </c>
      <c r="O40" s="72"/>
      <c r="P40" s="73">
        <v>187930601115</v>
      </c>
    </row>
    <row r="41" spans="1:16" ht="21.75" customHeight="1" x14ac:dyDescent="0.2">
      <c r="A41" s="40" t="s">
        <v>91</v>
      </c>
      <c r="B41" s="11"/>
      <c r="C41" s="73">
        <v>53500000</v>
      </c>
      <c r="D41" s="72"/>
      <c r="E41" s="73">
        <v>243666782550</v>
      </c>
      <c r="F41" s="73">
        <v>285303239309</v>
      </c>
      <c r="G41" s="72"/>
      <c r="H41" s="73">
        <v>-41636456759</v>
      </c>
      <c r="I41" s="72"/>
      <c r="J41" s="73">
        <v>53500000</v>
      </c>
      <c r="K41" s="72"/>
      <c r="L41" s="73">
        <v>243666782550</v>
      </c>
      <c r="M41" s="72"/>
      <c r="N41" s="73">
        <v>267564054394</v>
      </c>
      <c r="O41" s="72"/>
      <c r="P41" s="73">
        <v>-23897271844</v>
      </c>
    </row>
    <row r="42" spans="1:16" ht="21.75" customHeight="1" x14ac:dyDescent="0.2">
      <c r="A42" s="40" t="s">
        <v>83</v>
      </c>
      <c r="B42" s="11"/>
      <c r="C42" s="73">
        <v>548571426</v>
      </c>
      <c r="D42" s="72"/>
      <c r="E42" s="73">
        <v>8124684041458</v>
      </c>
      <c r="F42" s="73">
        <v>8627494528401</v>
      </c>
      <c r="G42" s="72"/>
      <c r="H42" s="73">
        <v>-502810486943</v>
      </c>
      <c r="I42" s="72"/>
      <c r="J42" s="73">
        <v>548571426</v>
      </c>
      <c r="K42" s="72"/>
      <c r="L42" s="73">
        <v>8124684041458</v>
      </c>
      <c r="M42" s="72"/>
      <c r="N42" s="73">
        <v>7054001455112</v>
      </c>
      <c r="O42" s="72"/>
      <c r="P42" s="73">
        <v>1070682586346</v>
      </c>
    </row>
    <row r="43" spans="1:16" ht="21.75" customHeight="1" x14ac:dyDescent="0.2">
      <c r="A43" s="40" t="s">
        <v>79</v>
      </c>
      <c r="B43" s="11"/>
      <c r="C43" s="73">
        <v>120000000</v>
      </c>
      <c r="D43" s="72"/>
      <c r="E43" s="73">
        <v>2517190536000</v>
      </c>
      <c r="F43" s="73">
        <v>1875422922924</v>
      </c>
      <c r="G43" s="72"/>
      <c r="H43" s="73">
        <v>641767613076</v>
      </c>
      <c r="I43" s="72"/>
      <c r="J43" s="73">
        <v>120000000</v>
      </c>
      <c r="K43" s="72"/>
      <c r="L43" s="73">
        <v>2517190536000</v>
      </c>
      <c r="M43" s="72"/>
      <c r="N43" s="73">
        <v>1613079279084</v>
      </c>
      <c r="O43" s="72"/>
      <c r="P43" s="73">
        <v>904111256916</v>
      </c>
    </row>
    <row r="44" spans="1:16" ht="21.75" customHeight="1" x14ac:dyDescent="0.2">
      <c r="A44" s="40" t="s">
        <v>87</v>
      </c>
      <c r="B44" s="11"/>
      <c r="C44" s="73">
        <v>200000000</v>
      </c>
      <c r="D44" s="72"/>
      <c r="E44" s="73">
        <v>710465320000</v>
      </c>
      <c r="F44" s="73">
        <v>675535539231</v>
      </c>
      <c r="G44" s="72"/>
      <c r="H44" s="73">
        <v>34929780769</v>
      </c>
      <c r="I44" s="72"/>
      <c r="J44" s="73">
        <v>200000000</v>
      </c>
      <c r="K44" s="72"/>
      <c r="L44" s="73">
        <v>710465320000</v>
      </c>
      <c r="M44" s="72"/>
      <c r="N44" s="73">
        <v>663314049709</v>
      </c>
      <c r="O44" s="72"/>
      <c r="P44" s="73">
        <v>47151270290</v>
      </c>
    </row>
    <row r="45" spans="1:16" ht="21.75" customHeight="1" x14ac:dyDescent="0.2">
      <c r="A45" s="40" t="s">
        <v>24</v>
      </c>
      <c r="B45" s="11"/>
      <c r="C45" s="73">
        <v>620000000</v>
      </c>
      <c r="D45" s="72"/>
      <c r="E45" s="73">
        <v>5069308976000</v>
      </c>
      <c r="F45" s="73">
        <v>4848312807373</v>
      </c>
      <c r="G45" s="72"/>
      <c r="H45" s="73">
        <v>220996168627</v>
      </c>
      <c r="I45" s="72"/>
      <c r="J45" s="73">
        <v>620000000</v>
      </c>
      <c r="K45" s="72"/>
      <c r="L45" s="73">
        <v>5069308976000</v>
      </c>
      <c r="M45" s="72"/>
      <c r="N45" s="73">
        <v>3925323752584</v>
      </c>
      <c r="O45" s="72"/>
      <c r="P45" s="73">
        <v>1143985223416</v>
      </c>
    </row>
    <row r="46" spans="1:16" ht="21.75" customHeight="1" x14ac:dyDescent="0.2">
      <c r="A46" s="40" t="s">
        <v>25</v>
      </c>
      <c r="B46" s="11"/>
      <c r="C46" s="73">
        <v>276000000</v>
      </c>
      <c r="D46" s="72"/>
      <c r="E46" s="73">
        <v>487482405600</v>
      </c>
      <c r="F46" s="73">
        <v>586035427228</v>
      </c>
      <c r="G46" s="72"/>
      <c r="H46" s="73">
        <v>-98553021628</v>
      </c>
      <c r="I46" s="72"/>
      <c r="J46" s="73">
        <v>276000000</v>
      </c>
      <c r="K46" s="72"/>
      <c r="L46" s="73">
        <v>487482405600</v>
      </c>
      <c r="M46" s="72"/>
      <c r="N46" s="73">
        <v>619058422960</v>
      </c>
      <c r="O46" s="72"/>
      <c r="P46" s="73">
        <v>-131576017360</v>
      </c>
    </row>
    <row r="47" spans="1:16" ht="21.75" customHeight="1" x14ac:dyDescent="0.2">
      <c r="A47" s="40" t="s">
        <v>69</v>
      </c>
      <c r="B47" s="11"/>
      <c r="C47" s="73">
        <v>174000000</v>
      </c>
      <c r="D47" s="72"/>
      <c r="E47" s="73">
        <v>906438645000</v>
      </c>
      <c r="F47" s="73">
        <v>977814744506</v>
      </c>
      <c r="G47" s="72"/>
      <c r="H47" s="73">
        <v>-71376099506</v>
      </c>
      <c r="I47" s="72"/>
      <c r="J47" s="73">
        <v>174000000</v>
      </c>
      <c r="K47" s="72"/>
      <c r="L47" s="73">
        <v>906438645000</v>
      </c>
      <c r="M47" s="72"/>
      <c r="N47" s="73">
        <v>981469435039</v>
      </c>
      <c r="O47" s="72"/>
      <c r="P47" s="73">
        <v>-75030790039</v>
      </c>
    </row>
    <row r="48" spans="1:16" ht="21.75" customHeight="1" x14ac:dyDescent="0.2">
      <c r="A48" s="40" t="s">
        <v>56</v>
      </c>
      <c r="B48" s="11"/>
      <c r="C48" s="73">
        <v>2962963</v>
      </c>
      <c r="D48" s="72"/>
      <c r="E48" s="73">
        <v>48216972454</v>
      </c>
      <c r="F48" s="73">
        <v>41866444375</v>
      </c>
      <c r="G48" s="72"/>
      <c r="H48" s="73">
        <v>6350528079</v>
      </c>
      <c r="I48" s="72"/>
      <c r="J48" s="73">
        <v>2962963</v>
      </c>
      <c r="K48" s="72"/>
      <c r="L48" s="73">
        <v>48216972454</v>
      </c>
      <c r="M48" s="72"/>
      <c r="N48" s="73">
        <v>29360150580</v>
      </c>
      <c r="O48" s="72"/>
      <c r="P48" s="73">
        <v>18856821874</v>
      </c>
    </row>
    <row r="49" spans="1:16" ht="21.75" customHeight="1" x14ac:dyDescent="0.2">
      <c r="A49" s="40" t="s">
        <v>71</v>
      </c>
      <c r="B49" s="11"/>
      <c r="C49" s="73">
        <v>48000000</v>
      </c>
      <c r="D49" s="72"/>
      <c r="E49" s="73">
        <v>1856100571200</v>
      </c>
      <c r="F49" s="73">
        <v>1687055520786</v>
      </c>
      <c r="G49" s="72"/>
      <c r="H49" s="73">
        <v>169045050414</v>
      </c>
      <c r="I49" s="72"/>
      <c r="J49" s="73">
        <v>48000000</v>
      </c>
      <c r="K49" s="72"/>
      <c r="L49" s="73">
        <v>1856100571200</v>
      </c>
      <c r="M49" s="72"/>
      <c r="N49" s="73">
        <v>1610927185804</v>
      </c>
      <c r="O49" s="72"/>
      <c r="P49" s="73">
        <v>245173385395</v>
      </c>
    </row>
    <row r="50" spans="1:16" ht="21.75" customHeight="1" x14ac:dyDescent="0.2">
      <c r="A50" s="40" t="s">
        <v>48</v>
      </c>
      <c r="B50" s="11"/>
      <c r="C50" s="73">
        <v>300000000</v>
      </c>
      <c r="D50" s="72"/>
      <c r="E50" s="73">
        <v>2842853550000</v>
      </c>
      <c r="F50" s="73">
        <v>2536242120000</v>
      </c>
      <c r="G50" s="72"/>
      <c r="H50" s="73">
        <v>306611430000</v>
      </c>
      <c r="I50" s="72"/>
      <c r="J50" s="73">
        <v>300000000</v>
      </c>
      <c r="K50" s="72"/>
      <c r="L50" s="73">
        <v>2842853550000</v>
      </c>
      <c r="M50" s="72"/>
      <c r="N50" s="73">
        <v>2143731000193</v>
      </c>
      <c r="O50" s="72"/>
      <c r="P50" s="73">
        <v>699122549807</v>
      </c>
    </row>
    <row r="51" spans="1:16" ht="21.75" customHeight="1" x14ac:dyDescent="0.2">
      <c r="A51" s="40" t="s">
        <v>93</v>
      </c>
      <c r="B51" s="11"/>
      <c r="C51" s="73">
        <v>159000000</v>
      </c>
      <c r="D51" s="72"/>
      <c r="E51" s="73">
        <v>694192092000</v>
      </c>
      <c r="F51" s="73">
        <v>721644233820</v>
      </c>
      <c r="G51" s="72"/>
      <c r="H51" s="73">
        <v>-27452141820</v>
      </c>
      <c r="I51" s="72"/>
      <c r="J51" s="73">
        <v>159000000</v>
      </c>
      <c r="K51" s="72"/>
      <c r="L51" s="73">
        <v>694192092000</v>
      </c>
      <c r="M51" s="72"/>
      <c r="N51" s="73">
        <v>599529534000</v>
      </c>
      <c r="O51" s="72"/>
      <c r="P51" s="73">
        <v>94662557999</v>
      </c>
    </row>
    <row r="52" spans="1:16" ht="21.75" customHeight="1" x14ac:dyDescent="0.2">
      <c r="A52" s="40" t="s">
        <v>22</v>
      </c>
      <c r="B52" s="11"/>
      <c r="C52" s="73">
        <v>1226646009</v>
      </c>
      <c r="D52" s="72"/>
      <c r="E52" s="73">
        <v>3389801838450</v>
      </c>
      <c r="F52" s="73">
        <v>3572050546152</v>
      </c>
      <c r="G52" s="72"/>
      <c r="H52" s="73">
        <v>-182248707702</v>
      </c>
      <c r="I52" s="72"/>
      <c r="J52" s="73">
        <v>1226646009</v>
      </c>
      <c r="K52" s="72"/>
      <c r="L52" s="73">
        <v>3389801838450</v>
      </c>
      <c r="M52" s="72"/>
      <c r="N52" s="73">
        <v>2081843165043</v>
      </c>
      <c r="O52" s="72"/>
      <c r="P52" s="73">
        <v>1307958673407</v>
      </c>
    </row>
    <row r="53" spans="1:16" ht="21.75" customHeight="1" x14ac:dyDescent="0.2">
      <c r="A53" s="40" t="s">
        <v>100</v>
      </c>
      <c r="B53" s="11"/>
      <c r="C53" s="73">
        <v>3256831</v>
      </c>
      <c r="D53" s="72"/>
      <c r="E53" s="73">
        <v>118537130942</v>
      </c>
      <c r="F53" s="73">
        <v>117562594670</v>
      </c>
      <c r="G53" s="72"/>
      <c r="H53" s="73">
        <v>974536272</v>
      </c>
      <c r="I53" s="72"/>
      <c r="J53" s="73">
        <v>3256831</v>
      </c>
      <c r="K53" s="72"/>
      <c r="L53" s="73">
        <v>118537130942</v>
      </c>
      <c r="M53" s="72"/>
      <c r="N53" s="73">
        <v>117562594670</v>
      </c>
      <c r="O53" s="72"/>
      <c r="P53" s="73">
        <v>974536272</v>
      </c>
    </row>
    <row r="54" spans="1:16" ht="21.75" customHeight="1" x14ac:dyDescent="0.2">
      <c r="A54" s="40" t="s">
        <v>77</v>
      </c>
      <c r="B54" s="11"/>
      <c r="C54" s="73">
        <v>400000000</v>
      </c>
      <c r="D54" s="72"/>
      <c r="E54" s="73">
        <v>3349903520000</v>
      </c>
      <c r="F54" s="73">
        <v>2819130241500</v>
      </c>
      <c r="G54" s="72"/>
      <c r="H54" s="73">
        <v>530773278500</v>
      </c>
      <c r="I54" s="72"/>
      <c r="J54" s="73">
        <v>400000000</v>
      </c>
      <c r="K54" s="72"/>
      <c r="L54" s="73">
        <v>3349903520000</v>
      </c>
      <c r="M54" s="72"/>
      <c r="N54" s="73">
        <v>2340709269238</v>
      </c>
      <c r="O54" s="72"/>
      <c r="P54" s="73">
        <v>1009194250762</v>
      </c>
    </row>
    <row r="55" spans="1:16" ht="21.75" customHeight="1" x14ac:dyDescent="0.2">
      <c r="A55" s="40" t="s">
        <v>104</v>
      </c>
      <c r="B55" s="11"/>
      <c r="C55" s="73">
        <v>45000000</v>
      </c>
      <c r="D55" s="72"/>
      <c r="E55" s="73">
        <v>313011571500</v>
      </c>
      <c r="F55" s="73">
        <v>302600362905</v>
      </c>
      <c r="G55" s="72"/>
      <c r="H55" s="73">
        <v>10411208595</v>
      </c>
      <c r="I55" s="72"/>
      <c r="J55" s="73">
        <v>45000000</v>
      </c>
      <c r="K55" s="72"/>
      <c r="L55" s="73">
        <v>313011571500</v>
      </c>
      <c r="M55" s="72"/>
      <c r="N55" s="73">
        <v>302600362905</v>
      </c>
      <c r="O55" s="72"/>
      <c r="P55" s="73">
        <v>10411208594</v>
      </c>
    </row>
    <row r="56" spans="1:16" ht="21.75" customHeight="1" x14ac:dyDescent="0.2">
      <c r="A56" s="40" t="s">
        <v>106</v>
      </c>
      <c r="B56" s="11"/>
      <c r="C56" s="73">
        <v>59855745</v>
      </c>
      <c r="D56" s="72"/>
      <c r="E56" s="73">
        <v>823187812863</v>
      </c>
      <c r="F56" s="73">
        <v>781676770696</v>
      </c>
      <c r="G56" s="72"/>
      <c r="H56" s="73">
        <v>41511042167</v>
      </c>
      <c r="I56" s="72"/>
      <c r="J56" s="73">
        <v>59855745</v>
      </c>
      <c r="K56" s="72"/>
      <c r="L56" s="73">
        <v>823187812863</v>
      </c>
      <c r="M56" s="72"/>
      <c r="N56" s="73">
        <v>781676770696</v>
      </c>
      <c r="O56" s="72"/>
      <c r="P56" s="73">
        <v>41511042167</v>
      </c>
    </row>
    <row r="57" spans="1:16" ht="21.75" customHeight="1" x14ac:dyDescent="0.2">
      <c r="A57" s="40" t="s">
        <v>45</v>
      </c>
      <c r="B57" s="11"/>
      <c r="C57" s="73">
        <v>40000000</v>
      </c>
      <c r="D57" s="72"/>
      <c r="E57" s="73">
        <v>1908730572000</v>
      </c>
      <c r="F57" s="73">
        <v>1621461904352</v>
      </c>
      <c r="G57" s="72"/>
      <c r="H57" s="73">
        <v>287268667648</v>
      </c>
      <c r="I57" s="72"/>
      <c r="J57" s="73">
        <v>40000000</v>
      </c>
      <c r="K57" s="72"/>
      <c r="L57" s="73">
        <v>1908730572000</v>
      </c>
      <c r="M57" s="72"/>
      <c r="N57" s="73">
        <v>1164689836821</v>
      </c>
      <c r="O57" s="72"/>
      <c r="P57" s="73">
        <v>744040735179</v>
      </c>
    </row>
    <row r="58" spans="1:16" ht="21.75" customHeight="1" x14ac:dyDescent="0.2">
      <c r="A58" s="40" t="s">
        <v>88</v>
      </c>
      <c r="B58" s="11"/>
      <c r="C58" s="73">
        <v>40000000</v>
      </c>
      <c r="D58" s="72"/>
      <c r="E58" s="73">
        <v>748965396000</v>
      </c>
      <c r="F58" s="73">
        <v>759044575221</v>
      </c>
      <c r="G58" s="72"/>
      <c r="H58" s="73">
        <v>-10079179221</v>
      </c>
      <c r="I58" s="72"/>
      <c r="J58" s="73">
        <v>40000000</v>
      </c>
      <c r="K58" s="72"/>
      <c r="L58" s="73">
        <v>748965396000</v>
      </c>
      <c r="M58" s="72"/>
      <c r="N58" s="73">
        <v>785865595465</v>
      </c>
      <c r="O58" s="72"/>
      <c r="P58" s="73">
        <v>-36900199465</v>
      </c>
    </row>
    <row r="59" spans="1:16" ht="21.75" customHeight="1" x14ac:dyDescent="0.2">
      <c r="A59" s="40" t="s">
        <v>74</v>
      </c>
      <c r="B59" s="11"/>
      <c r="C59" s="73">
        <v>774000000</v>
      </c>
      <c r="D59" s="72"/>
      <c r="E59" s="73">
        <v>1603619454240</v>
      </c>
      <c r="F59" s="73">
        <v>1002262158900</v>
      </c>
      <c r="G59" s="72"/>
      <c r="H59" s="73">
        <v>601357295340</v>
      </c>
      <c r="I59" s="72"/>
      <c r="J59" s="73">
        <v>774000000</v>
      </c>
      <c r="K59" s="72"/>
      <c r="L59" s="73">
        <v>1603619454240</v>
      </c>
      <c r="M59" s="72"/>
      <c r="N59" s="73">
        <v>2029451338470</v>
      </c>
      <c r="O59" s="72"/>
      <c r="P59" s="73">
        <v>-425831884230</v>
      </c>
    </row>
    <row r="60" spans="1:16" ht="21.75" customHeight="1" x14ac:dyDescent="0.2">
      <c r="A60" s="40" t="s">
        <v>102</v>
      </c>
      <c r="B60" s="11"/>
      <c r="C60" s="73">
        <v>57552497</v>
      </c>
      <c r="D60" s="72"/>
      <c r="E60" s="73">
        <v>418598826732</v>
      </c>
      <c r="F60" s="73">
        <v>377619206051</v>
      </c>
      <c r="G60" s="72"/>
      <c r="H60" s="73">
        <v>40979620681</v>
      </c>
      <c r="I60" s="72"/>
      <c r="J60" s="73">
        <v>57552497</v>
      </c>
      <c r="K60" s="72"/>
      <c r="L60" s="73">
        <v>418598826732</v>
      </c>
      <c r="M60" s="72"/>
      <c r="N60" s="73">
        <v>377619206051</v>
      </c>
      <c r="O60" s="72"/>
      <c r="P60" s="73">
        <v>40979620681</v>
      </c>
    </row>
    <row r="61" spans="1:16" ht="21.75" customHeight="1" x14ac:dyDescent="0.2">
      <c r="A61" s="40" t="s">
        <v>105</v>
      </c>
      <c r="B61" s="11"/>
      <c r="C61" s="73">
        <v>20000000</v>
      </c>
      <c r="D61" s="72"/>
      <c r="E61" s="73">
        <v>711060682000</v>
      </c>
      <c r="F61" s="73">
        <v>682323655981</v>
      </c>
      <c r="G61" s="72"/>
      <c r="H61" s="73">
        <v>28737026019</v>
      </c>
      <c r="I61" s="72"/>
      <c r="J61" s="73">
        <v>20000000</v>
      </c>
      <c r="K61" s="72"/>
      <c r="L61" s="73">
        <v>711060682000</v>
      </c>
      <c r="M61" s="72"/>
      <c r="N61" s="73">
        <v>682323655981</v>
      </c>
      <c r="O61" s="72"/>
      <c r="P61" s="73">
        <v>28737026018</v>
      </c>
    </row>
    <row r="62" spans="1:16" ht="21.75" customHeight="1" x14ac:dyDescent="0.2">
      <c r="A62" s="40" t="s">
        <v>47</v>
      </c>
      <c r="B62" s="11"/>
      <c r="C62" s="73">
        <v>150000000</v>
      </c>
      <c r="D62" s="72"/>
      <c r="E62" s="73">
        <v>271187391000</v>
      </c>
      <c r="F62" s="73">
        <v>285773760000</v>
      </c>
      <c r="G62" s="72"/>
      <c r="H62" s="73">
        <v>-14586369000</v>
      </c>
      <c r="I62" s="72"/>
      <c r="J62" s="73">
        <v>150000000</v>
      </c>
      <c r="K62" s="72"/>
      <c r="L62" s="73">
        <v>271187391000</v>
      </c>
      <c r="M62" s="72"/>
      <c r="N62" s="73">
        <v>284002893410</v>
      </c>
      <c r="O62" s="72"/>
      <c r="P62" s="73">
        <v>-12815502410</v>
      </c>
    </row>
    <row r="63" spans="1:16" ht="21.75" customHeight="1" x14ac:dyDescent="0.2">
      <c r="A63" s="40" t="s">
        <v>31</v>
      </c>
      <c r="B63" s="11"/>
      <c r="C63" s="73">
        <v>35484098</v>
      </c>
      <c r="D63" s="72"/>
      <c r="E63" s="73">
        <v>380829260857</v>
      </c>
      <c r="F63" s="73">
        <v>432957169340</v>
      </c>
      <c r="G63" s="72"/>
      <c r="H63" s="73">
        <v>-52127908483</v>
      </c>
      <c r="I63" s="72"/>
      <c r="J63" s="73">
        <v>35484098</v>
      </c>
      <c r="K63" s="72"/>
      <c r="L63" s="73">
        <v>380829260857</v>
      </c>
      <c r="M63" s="72"/>
      <c r="N63" s="73">
        <v>288666227290</v>
      </c>
      <c r="O63" s="72"/>
      <c r="P63" s="73">
        <v>92163033567</v>
      </c>
    </row>
    <row r="64" spans="1:16" ht="21.75" customHeight="1" x14ac:dyDescent="0.2">
      <c r="A64" s="40" t="s">
        <v>82</v>
      </c>
      <c r="B64" s="11"/>
      <c r="C64" s="73">
        <v>100000000</v>
      </c>
      <c r="D64" s="72"/>
      <c r="E64" s="73">
        <v>2880559810000</v>
      </c>
      <c r="F64" s="73">
        <v>2658017994480</v>
      </c>
      <c r="G64" s="72"/>
      <c r="H64" s="73">
        <v>222541815520</v>
      </c>
      <c r="I64" s="72"/>
      <c r="J64" s="73">
        <v>100000000</v>
      </c>
      <c r="K64" s="72"/>
      <c r="L64" s="73">
        <v>2880559810000</v>
      </c>
      <c r="M64" s="72"/>
      <c r="N64" s="73">
        <v>2417846659170</v>
      </c>
      <c r="O64" s="72"/>
      <c r="P64" s="73">
        <v>462713150829</v>
      </c>
    </row>
    <row r="65" spans="1:16" ht="21.75" customHeight="1" x14ac:dyDescent="0.2">
      <c r="A65" s="40" t="s">
        <v>59</v>
      </c>
      <c r="B65" s="11"/>
      <c r="C65" s="73">
        <v>305000000</v>
      </c>
      <c r="D65" s="72"/>
      <c r="E65" s="73">
        <v>1579793067000</v>
      </c>
      <c r="F65" s="73">
        <v>1812639085400</v>
      </c>
      <c r="G65" s="72"/>
      <c r="H65" s="73">
        <v>-232846018400</v>
      </c>
      <c r="I65" s="72"/>
      <c r="J65" s="73">
        <v>305000000</v>
      </c>
      <c r="K65" s="72"/>
      <c r="L65" s="73">
        <v>1579793067000</v>
      </c>
      <c r="M65" s="72"/>
      <c r="N65" s="73">
        <v>1609329244900</v>
      </c>
      <c r="O65" s="72"/>
      <c r="P65" s="73">
        <v>-29536177900</v>
      </c>
    </row>
    <row r="66" spans="1:16" ht="21.75" customHeight="1" x14ac:dyDescent="0.2">
      <c r="A66" s="40" t="s">
        <v>73</v>
      </c>
      <c r="B66" s="11"/>
      <c r="C66" s="73">
        <v>200000000</v>
      </c>
      <c r="D66" s="72"/>
      <c r="E66" s="73">
        <v>1099435160000</v>
      </c>
      <c r="F66" s="73">
        <v>1022038100000</v>
      </c>
      <c r="G66" s="72"/>
      <c r="H66" s="73">
        <v>77397060000</v>
      </c>
      <c r="I66" s="72"/>
      <c r="J66" s="73">
        <v>200000000</v>
      </c>
      <c r="K66" s="72"/>
      <c r="L66" s="73">
        <v>1099435160000</v>
      </c>
      <c r="M66" s="72"/>
      <c r="N66" s="73">
        <v>1003249069817</v>
      </c>
      <c r="O66" s="72"/>
      <c r="P66" s="73">
        <v>96186090182</v>
      </c>
    </row>
    <row r="67" spans="1:16" ht="21.75" customHeight="1" x14ac:dyDescent="0.2">
      <c r="A67" s="40" t="s">
        <v>68</v>
      </c>
      <c r="B67" s="11"/>
      <c r="C67" s="73">
        <v>50000000</v>
      </c>
      <c r="D67" s="72"/>
      <c r="E67" s="73">
        <v>1000704295000</v>
      </c>
      <c r="F67" s="73">
        <v>1252144331954</v>
      </c>
      <c r="G67" s="72"/>
      <c r="H67" s="73">
        <v>-251440036954</v>
      </c>
      <c r="I67" s="72"/>
      <c r="J67" s="73">
        <v>50000000</v>
      </c>
      <c r="K67" s="72"/>
      <c r="L67" s="73">
        <v>1000704295000</v>
      </c>
      <c r="M67" s="72"/>
      <c r="N67" s="73">
        <v>974305166272</v>
      </c>
      <c r="O67" s="72"/>
      <c r="P67" s="73">
        <v>26399128727</v>
      </c>
    </row>
    <row r="68" spans="1:16" ht="21.75" customHeight="1" x14ac:dyDescent="0.2">
      <c r="A68" s="40" t="s">
        <v>81</v>
      </c>
      <c r="B68" s="11"/>
      <c r="C68" s="73">
        <v>30000000</v>
      </c>
      <c r="D68" s="72"/>
      <c r="E68" s="73">
        <v>820111155000</v>
      </c>
      <c r="F68" s="73">
        <v>794808270000</v>
      </c>
      <c r="G68" s="72"/>
      <c r="H68" s="73">
        <v>25302885000</v>
      </c>
      <c r="I68" s="72"/>
      <c r="J68" s="73">
        <v>30000000</v>
      </c>
      <c r="K68" s="72"/>
      <c r="L68" s="73">
        <v>820111155000</v>
      </c>
      <c r="M68" s="72"/>
      <c r="N68" s="73">
        <v>559707558577</v>
      </c>
      <c r="O68" s="72"/>
      <c r="P68" s="73">
        <v>260403596423</v>
      </c>
    </row>
    <row r="69" spans="1:16" ht="21.75" customHeight="1" x14ac:dyDescent="0.2">
      <c r="A69" s="40" t="s">
        <v>49</v>
      </c>
      <c r="B69" s="11"/>
      <c r="C69" s="73">
        <v>200000000</v>
      </c>
      <c r="D69" s="72"/>
      <c r="E69" s="73">
        <v>587026932000</v>
      </c>
      <c r="F69" s="73">
        <v>526162929619</v>
      </c>
      <c r="G69" s="72"/>
      <c r="H69" s="73">
        <v>60864002381</v>
      </c>
      <c r="I69" s="72"/>
      <c r="J69" s="73">
        <v>200000000</v>
      </c>
      <c r="K69" s="72"/>
      <c r="L69" s="73">
        <v>587026932000</v>
      </c>
      <c r="M69" s="72"/>
      <c r="N69" s="73">
        <v>490399986869</v>
      </c>
      <c r="O69" s="72"/>
      <c r="P69" s="73">
        <v>96626945130</v>
      </c>
    </row>
    <row r="70" spans="1:16" ht="21.75" customHeight="1" x14ac:dyDescent="0.2">
      <c r="A70" s="40" t="s">
        <v>35</v>
      </c>
      <c r="B70" s="11"/>
      <c r="C70" s="73">
        <v>243700000</v>
      </c>
      <c r="D70" s="72"/>
      <c r="E70" s="73">
        <v>3078320213270</v>
      </c>
      <c r="F70" s="73">
        <v>2749373260447</v>
      </c>
      <c r="G70" s="72"/>
      <c r="H70" s="73">
        <v>328946952822</v>
      </c>
      <c r="I70" s="72"/>
      <c r="J70" s="73">
        <v>243700000</v>
      </c>
      <c r="K70" s="72"/>
      <c r="L70" s="73">
        <v>3078320213270</v>
      </c>
      <c r="M70" s="72"/>
      <c r="N70" s="73">
        <v>2307420155041</v>
      </c>
      <c r="O70" s="72"/>
      <c r="P70" s="73">
        <v>770900058229</v>
      </c>
    </row>
    <row r="71" spans="1:16" ht="21.75" customHeight="1" x14ac:dyDescent="0.2">
      <c r="A71" s="40" t="s">
        <v>52</v>
      </c>
      <c r="B71" s="11"/>
      <c r="C71" s="73">
        <v>170924478</v>
      </c>
      <c r="D71" s="72"/>
      <c r="E71" s="73">
        <v>5461224063478</v>
      </c>
      <c r="F71" s="73">
        <v>4659318052861</v>
      </c>
      <c r="G71" s="72"/>
      <c r="H71" s="73">
        <v>801906010617</v>
      </c>
      <c r="I71" s="72"/>
      <c r="J71" s="73">
        <v>170924478</v>
      </c>
      <c r="K71" s="72"/>
      <c r="L71" s="73">
        <v>5461224063478</v>
      </c>
      <c r="M71" s="72"/>
      <c r="N71" s="73">
        <v>3712774019806</v>
      </c>
      <c r="O71" s="72"/>
      <c r="P71" s="73">
        <v>1748450043672</v>
      </c>
    </row>
    <row r="72" spans="1:16" ht="21.75" customHeight="1" x14ac:dyDescent="0.2">
      <c r="A72" s="40" t="s">
        <v>53</v>
      </c>
      <c r="B72" s="11"/>
      <c r="C72" s="73">
        <v>10586666</v>
      </c>
      <c r="D72" s="72"/>
      <c r="E72" s="73">
        <v>57461425962</v>
      </c>
      <c r="F72" s="73">
        <v>169986213324</v>
      </c>
      <c r="G72" s="72"/>
      <c r="H72" s="73">
        <v>-112524787362</v>
      </c>
      <c r="I72" s="72"/>
      <c r="J72" s="73">
        <v>10586666</v>
      </c>
      <c r="K72" s="72"/>
      <c r="L72" s="73">
        <v>57461425962</v>
      </c>
      <c r="M72" s="72"/>
      <c r="N72" s="73">
        <v>34814806905</v>
      </c>
      <c r="O72" s="72"/>
      <c r="P72" s="73">
        <v>22646619057</v>
      </c>
    </row>
    <row r="73" spans="1:16" ht="21.75" customHeight="1" x14ac:dyDescent="0.2">
      <c r="A73" s="40" t="s">
        <v>29</v>
      </c>
      <c r="B73" s="11"/>
      <c r="C73" s="73">
        <v>300000000</v>
      </c>
      <c r="D73" s="72"/>
      <c r="E73" s="73">
        <v>2804155020000</v>
      </c>
      <c r="F73" s="73">
        <v>2726757960000</v>
      </c>
      <c r="G73" s="72"/>
      <c r="H73" s="73">
        <v>77397060000</v>
      </c>
      <c r="I73" s="72"/>
      <c r="J73" s="73">
        <v>300000000</v>
      </c>
      <c r="K73" s="72"/>
      <c r="L73" s="73">
        <v>2804155020000</v>
      </c>
      <c r="M73" s="72"/>
      <c r="N73" s="73">
        <v>1562735709960</v>
      </c>
      <c r="O73" s="72"/>
      <c r="P73" s="73">
        <v>1241419310040</v>
      </c>
    </row>
    <row r="74" spans="1:16" ht="21.75" customHeight="1" thickBot="1" x14ac:dyDescent="0.25">
      <c r="A74" s="7" t="s">
        <v>108</v>
      </c>
      <c r="B74" s="11"/>
      <c r="C74" s="74">
        <f>SUM(C8:C73)</f>
        <v>11954529516</v>
      </c>
      <c r="D74" s="72"/>
      <c r="E74" s="74">
        <f>SUM(E8:E73)</f>
        <v>101006567501842</v>
      </c>
      <c r="F74" s="74">
        <f>SUM(F8:F73)</f>
        <v>97610467952706</v>
      </c>
      <c r="G74" s="72"/>
      <c r="H74" s="74">
        <f>SUM(H8:H73)</f>
        <v>3396099549135</v>
      </c>
      <c r="I74" s="72"/>
      <c r="J74" s="74">
        <f>SUM(J8:J73)</f>
        <v>11954529516</v>
      </c>
      <c r="K74" s="72"/>
      <c r="L74" s="74">
        <f>SUM(L8:L73)</f>
        <v>101006567501842</v>
      </c>
      <c r="M74" s="72"/>
      <c r="N74" s="74">
        <f>SUM(N8:N73)</f>
        <v>84793905408559</v>
      </c>
      <c r="O74" s="72"/>
      <c r="P74" s="74">
        <f>SUM(P8:P73)</f>
        <v>16212662093268</v>
      </c>
    </row>
    <row r="75" spans="1:16" ht="13.5" thickTop="1" x14ac:dyDescent="0.2">
      <c r="A75" s="11"/>
      <c r="B75" s="11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</row>
    <row r="76" spans="1:16" x14ac:dyDescent="0.2">
      <c r="A76" s="11"/>
      <c r="B76" s="11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</row>
    <row r="77" spans="1:16" x14ac:dyDescent="0.2">
      <c r="H77" s="17"/>
    </row>
    <row r="78" spans="1:16" x14ac:dyDescent="0.2">
      <c r="F78" s="17"/>
      <c r="H78" s="32"/>
    </row>
    <row r="79" spans="1:16" x14ac:dyDescent="0.2">
      <c r="H79" s="32"/>
    </row>
    <row r="80" spans="1:16" x14ac:dyDescent="0.2">
      <c r="H80" s="32"/>
    </row>
    <row r="81" spans="8:8" x14ac:dyDescent="0.2">
      <c r="H81" s="32"/>
    </row>
    <row r="82" spans="8:8" x14ac:dyDescent="0.2">
      <c r="H82" s="32"/>
    </row>
    <row r="84" spans="8:8" x14ac:dyDescent="0.2">
      <c r="H84" s="17"/>
    </row>
    <row r="87" spans="8:8" x14ac:dyDescent="0.2">
      <c r="H87" s="32"/>
    </row>
    <row r="88" spans="8:8" x14ac:dyDescent="0.2">
      <c r="H88" s="32"/>
    </row>
    <row r="89" spans="8:8" x14ac:dyDescent="0.2">
      <c r="H89" s="32"/>
    </row>
    <row r="90" spans="8:8" x14ac:dyDescent="0.2">
      <c r="H90" s="32"/>
    </row>
    <row r="92" spans="8:8" x14ac:dyDescent="0.2">
      <c r="H92" s="33"/>
    </row>
    <row r="94" spans="8:8" x14ac:dyDescent="0.2">
      <c r="H94" s="34"/>
    </row>
  </sheetData>
  <mergeCells count="7">
    <mergeCell ref="A1:P1"/>
    <mergeCell ref="A2:P2"/>
    <mergeCell ref="A3:P3"/>
    <mergeCell ref="A5:P5"/>
    <mergeCell ref="A6:A7"/>
    <mergeCell ref="C6:H6"/>
    <mergeCell ref="J6:P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D112"/>
  <sheetViews>
    <sheetView rightToLeft="1" zoomScale="115" zoomScaleNormal="115" zoomScaleSheetLayoutView="100" workbookViewId="0">
      <selection sqref="A1:AB1"/>
    </sheetView>
  </sheetViews>
  <sheetFormatPr defaultRowHeight="15.75" x14ac:dyDescent="0.4"/>
  <cols>
    <col min="1" max="2" width="2.5703125" style="36" customWidth="1"/>
    <col min="3" max="3" width="22" style="36" customWidth="1"/>
    <col min="4" max="5" width="1.28515625" style="36" customWidth="1"/>
    <col min="6" max="6" width="16.140625" style="36" bestFit="1" customWidth="1"/>
    <col min="7" max="7" width="1.28515625" style="36" customWidth="1"/>
    <col min="8" max="8" width="20.140625" style="36" bestFit="1" customWidth="1"/>
    <col min="9" max="9" width="1.28515625" style="36" customWidth="1"/>
    <col min="10" max="10" width="20.42578125" style="36" bestFit="1" customWidth="1"/>
    <col min="11" max="11" width="1.28515625" style="36" customWidth="1"/>
    <col min="12" max="12" width="14.42578125" style="36" bestFit="1" customWidth="1"/>
    <col min="13" max="13" width="1.28515625" style="36" customWidth="1"/>
    <col min="14" max="14" width="19.85546875" style="36" bestFit="1" customWidth="1"/>
    <col min="15" max="15" width="1.28515625" style="36" customWidth="1"/>
    <col min="16" max="16" width="16.140625" style="36" bestFit="1" customWidth="1"/>
    <col min="17" max="17" width="1.28515625" style="36" customWidth="1"/>
    <col min="18" max="18" width="19.85546875" style="36" bestFit="1" customWidth="1"/>
    <col min="19" max="19" width="1.28515625" style="36" customWidth="1"/>
    <col min="20" max="20" width="16.140625" style="36" bestFit="1" customWidth="1"/>
    <col min="21" max="21" width="1.28515625" style="36" customWidth="1"/>
    <col min="22" max="22" width="16" style="36" customWidth="1"/>
    <col min="23" max="23" width="1.28515625" style="36" customWidth="1"/>
    <col min="24" max="24" width="19.42578125" style="36" bestFit="1" customWidth="1"/>
    <col min="25" max="25" width="1.28515625" style="36" customWidth="1"/>
    <col min="26" max="26" width="19.5703125" style="36" bestFit="1" customWidth="1"/>
    <col min="27" max="27" width="1.28515625" style="36" customWidth="1"/>
    <col min="28" max="28" width="17" style="36" customWidth="1"/>
    <col min="29" max="29" width="0.28515625" customWidth="1"/>
  </cols>
  <sheetData>
    <row r="1" spans="1:28" ht="29.1" customHeight="1" x14ac:dyDescent="0.2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</row>
    <row r="2" spans="1:28" ht="21.75" customHeight="1" x14ac:dyDescent="0.2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</row>
    <row r="3" spans="1:28" ht="21.75" customHeight="1" x14ac:dyDescent="0.2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</row>
    <row r="4" spans="1:28" ht="21.75" customHeight="1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28" ht="14.45" customHeight="1" x14ac:dyDescent="0.2">
      <c r="A5" s="1" t="s">
        <v>3</v>
      </c>
      <c r="B5" s="87" t="s">
        <v>4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</row>
    <row r="6" spans="1:28" ht="14.45" customHeight="1" x14ac:dyDescent="0.2">
      <c r="A6" s="87" t="s">
        <v>5</v>
      </c>
      <c r="B6" s="87"/>
      <c r="C6" s="87" t="s">
        <v>6</v>
      </c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</row>
    <row r="7" spans="1:28" ht="14.4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4.45" customHeight="1" x14ac:dyDescent="0.2">
      <c r="A8" s="44"/>
      <c r="B8" s="44"/>
      <c r="C8" s="44"/>
      <c r="D8" s="44"/>
      <c r="E8" s="44"/>
      <c r="F8" s="88" t="s">
        <v>7</v>
      </c>
      <c r="G8" s="88"/>
      <c r="H8" s="88"/>
      <c r="I8" s="88"/>
      <c r="J8" s="88"/>
      <c r="K8" s="44"/>
      <c r="L8" s="88" t="s">
        <v>8</v>
      </c>
      <c r="M8" s="88"/>
      <c r="N8" s="88"/>
      <c r="O8" s="88"/>
      <c r="P8" s="88"/>
      <c r="Q8" s="88"/>
      <c r="R8" s="88"/>
      <c r="S8" s="44"/>
      <c r="T8" s="88" t="s">
        <v>9</v>
      </c>
      <c r="U8" s="88"/>
      <c r="V8" s="88"/>
      <c r="W8" s="88"/>
      <c r="X8" s="88"/>
      <c r="Y8" s="88"/>
      <c r="Z8" s="88"/>
      <c r="AA8" s="88"/>
      <c r="AB8" s="88"/>
    </row>
    <row r="9" spans="1:28" ht="14.45" customHeight="1" x14ac:dyDescent="0.2">
      <c r="A9" s="44"/>
      <c r="B9" s="44"/>
      <c r="C9" s="44"/>
      <c r="D9" s="44"/>
      <c r="E9" s="44"/>
      <c r="F9" s="45"/>
      <c r="G9" s="45"/>
      <c r="H9" s="45"/>
      <c r="I9" s="45"/>
      <c r="J9" s="45"/>
      <c r="K9" s="44"/>
      <c r="L9" s="89" t="s">
        <v>10</v>
      </c>
      <c r="M9" s="89"/>
      <c r="N9" s="89"/>
      <c r="O9" s="45"/>
      <c r="P9" s="89" t="s">
        <v>11</v>
      </c>
      <c r="Q9" s="89"/>
      <c r="R9" s="89"/>
      <c r="S9" s="44"/>
      <c r="T9" s="45"/>
      <c r="U9" s="45"/>
      <c r="V9" s="45"/>
      <c r="W9" s="45"/>
      <c r="X9" s="45"/>
      <c r="Y9" s="45"/>
      <c r="Z9" s="45"/>
      <c r="AA9" s="45"/>
      <c r="AB9" s="45"/>
    </row>
    <row r="10" spans="1:28" ht="18" customHeight="1" x14ac:dyDescent="0.2">
      <c r="A10" s="88" t="s">
        <v>12</v>
      </c>
      <c r="B10" s="88"/>
      <c r="C10" s="88"/>
      <c r="D10" s="44"/>
      <c r="E10" s="88" t="s">
        <v>13</v>
      </c>
      <c r="F10" s="88"/>
      <c r="G10" s="44"/>
      <c r="H10" s="2" t="s">
        <v>14</v>
      </c>
      <c r="I10" s="44"/>
      <c r="J10" s="2" t="s">
        <v>15</v>
      </c>
      <c r="K10" s="44"/>
      <c r="L10" s="4" t="s">
        <v>13</v>
      </c>
      <c r="M10" s="45"/>
      <c r="N10" s="4" t="s">
        <v>14</v>
      </c>
      <c r="O10" s="44"/>
      <c r="P10" s="4" t="s">
        <v>13</v>
      </c>
      <c r="Q10" s="45"/>
      <c r="R10" s="4" t="s">
        <v>16</v>
      </c>
      <c r="S10" s="44"/>
      <c r="T10" s="2" t="s">
        <v>13</v>
      </c>
      <c r="U10" s="44"/>
      <c r="V10" s="2" t="s">
        <v>17</v>
      </c>
      <c r="W10" s="44"/>
      <c r="X10" s="2" t="s">
        <v>14</v>
      </c>
      <c r="Y10" s="44"/>
      <c r="Z10" s="2" t="s">
        <v>15</v>
      </c>
      <c r="AA10" s="44"/>
      <c r="AB10" s="2" t="s">
        <v>18</v>
      </c>
    </row>
    <row r="11" spans="1:28" ht="21.75" customHeight="1" x14ac:dyDescent="0.2">
      <c r="A11" s="90" t="s">
        <v>19</v>
      </c>
      <c r="B11" s="90"/>
      <c r="C11" s="90"/>
      <c r="D11" s="44"/>
      <c r="E11" s="91">
        <v>50000000</v>
      </c>
      <c r="F11" s="91"/>
      <c r="G11" s="59"/>
      <c r="H11" s="58">
        <v>376967608000</v>
      </c>
      <c r="I11" s="59"/>
      <c r="J11" s="58">
        <v>536818070000</v>
      </c>
      <c r="K11" s="59"/>
      <c r="L11" s="58">
        <v>21100000</v>
      </c>
      <c r="M11" s="59"/>
      <c r="N11" s="58">
        <v>230379421943</v>
      </c>
      <c r="O11" s="59"/>
      <c r="P11" s="58">
        <v>-1100000</v>
      </c>
      <c r="Q11" s="59"/>
      <c r="R11" s="58">
        <v>15150896865</v>
      </c>
      <c r="S11" s="59"/>
      <c r="T11" s="58">
        <v>70000000</v>
      </c>
      <c r="U11" s="59"/>
      <c r="V11" s="58">
        <v>15090</v>
      </c>
      <c r="W11" s="59"/>
      <c r="X11" s="58">
        <v>597950662396</v>
      </c>
      <c r="Y11" s="59"/>
      <c r="Z11" s="58">
        <v>1048134801000</v>
      </c>
      <c r="AA11" s="44"/>
      <c r="AB11" s="48">
        <v>0.97</v>
      </c>
    </row>
    <row r="12" spans="1:28" ht="21.75" customHeight="1" x14ac:dyDescent="0.2">
      <c r="A12" s="92" t="s">
        <v>20</v>
      </c>
      <c r="B12" s="92"/>
      <c r="C12" s="92"/>
      <c r="D12" s="44"/>
      <c r="E12" s="93">
        <v>90000000</v>
      </c>
      <c r="F12" s="93"/>
      <c r="G12" s="59"/>
      <c r="H12" s="60">
        <v>553416223262</v>
      </c>
      <c r="I12" s="59"/>
      <c r="J12" s="60">
        <v>910010817000</v>
      </c>
      <c r="K12" s="59"/>
      <c r="L12" s="60">
        <v>0</v>
      </c>
      <c r="M12" s="59"/>
      <c r="N12" s="60">
        <v>0</v>
      </c>
      <c r="O12" s="59"/>
      <c r="P12" s="60">
        <v>-90000000</v>
      </c>
      <c r="Q12" s="59"/>
      <c r="R12" s="60">
        <v>953380738710</v>
      </c>
      <c r="S12" s="59"/>
      <c r="T12" s="60">
        <v>0</v>
      </c>
      <c r="U12" s="59"/>
      <c r="V12" s="60">
        <v>0</v>
      </c>
      <c r="W12" s="59"/>
      <c r="X12" s="60">
        <v>0</v>
      </c>
      <c r="Y12" s="59"/>
      <c r="Z12" s="60">
        <v>0</v>
      </c>
      <c r="AA12" s="44"/>
      <c r="AB12" s="51">
        <v>0</v>
      </c>
    </row>
    <row r="13" spans="1:28" ht="21.75" customHeight="1" x14ac:dyDescent="0.2">
      <c r="A13" s="92" t="s">
        <v>21</v>
      </c>
      <c r="B13" s="92"/>
      <c r="C13" s="92"/>
      <c r="D13" s="44"/>
      <c r="E13" s="93">
        <v>1000000000</v>
      </c>
      <c r="F13" s="93"/>
      <c r="G13" s="59"/>
      <c r="H13" s="60">
        <v>460797485062</v>
      </c>
      <c r="I13" s="59"/>
      <c r="J13" s="60">
        <v>637037340000</v>
      </c>
      <c r="K13" s="59"/>
      <c r="L13" s="60">
        <v>0</v>
      </c>
      <c r="M13" s="59"/>
      <c r="N13" s="60">
        <v>0</v>
      </c>
      <c r="O13" s="59"/>
      <c r="P13" s="60">
        <v>-1000000000</v>
      </c>
      <c r="Q13" s="59"/>
      <c r="R13" s="60">
        <v>613365686012</v>
      </c>
      <c r="S13" s="59"/>
      <c r="T13" s="60">
        <v>0</v>
      </c>
      <c r="U13" s="59"/>
      <c r="V13" s="60">
        <v>0</v>
      </c>
      <c r="W13" s="59"/>
      <c r="X13" s="60">
        <v>0</v>
      </c>
      <c r="Y13" s="59"/>
      <c r="Z13" s="60">
        <v>0</v>
      </c>
      <c r="AA13" s="44"/>
      <c r="AB13" s="51">
        <v>0</v>
      </c>
    </row>
    <row r="14" spans="1:28" ht="21.75" customHeight="1" x14ac:dyDescent="0.2">
      <c r="A14" s="92" t="s">
        <v>22</v>
      </c>
      <c r="B14" s="92"/>
      <c r="C14" s="92"/>
      <c r="D14" s="44"/>
      <c r="E14" s="93">
        <v>1000800000</v>
      </c>
      <c r="F14" s="93"/>
      <c r="G14" s="59"/>
      <c r="H14" s="60">
        <v>1519668006271</v>
      </c>
      <c r="I14" s="59"/>
      <c r="J14" s="60">
        <v>3572050546152</v>
      </c>
      <c r="K14" s="59"/>
      <c r="L14" s="60">
        <v>0</v>
      </c>
      <c r="M14" s="59"/>
      <c r="N14" s="60">
        <v>0</v>
      </c>
      <c r="O14" s="59"/>
      <c r="P14" s="60">
        <v>0</v>
      </c>
      <c r="Q14" s="59"/>
      <c r="R14" s="60">
        <v>0</v>
      </c>
      <c r="S14" s="59"/>
      <c r="T14" s="60">
        <v>1226646009</v>
      </c>
      <c r="U14" s="59"/>
      <c r="V14" s="60">
        <v>2785</v>
      </c>
      <c r="W14" s="59"/>
      <c r="X14" s="60">
        <v>1519668006271</v>
      </c>
      <c r="Y14" s="59"/>
      <c r="Z14" s="60">
        <v>3389801838450.9502</v>
      </c>
      <c r="AA14" s="44"/>
      <c r="AB14" s="51">
        <v>3.14</v>
      </c>
    </row>
    <row r="15" spans="1:28" ht="21.75" customHeight="1" x14ac:dyDescent="0.2">
      <c r="A15" s="92" t="s">
        <v>23</v>
      </c>
      <c r="B15" s="92"/>
      <c r="C15" s="92"/>
      <c r="D15" s="44"/>
      <c r="E15" s="93">
        <v>120000000</v>
      </c>
      <c r="F15" s="93"/>
      <c r="G15" s="59"/>
      <c r="H15" s="60">
        <v>594907339084</v>
      </c>
      <c r="I15" s="59"/>
      <c r="J15" s="60">
        <v>610841412000</v>
      </c>
      <c r="K15" s="59"/>
      <c r="L15" s="60">
        <v>80000000</v>
      </c>
      <c r="M15" s="59"/>
      <c r="N15" s="60">
        <v>404769897373</v>
      </c>
      <c r="O15" s="59"/>
      <c r="P15" s="60">
        <v>0</v>
      </c>
      <c r="Q15" s="59"/>
      <c r="R15" s="60">
        <v>0</v>
      </c>
      <c r="S15" s="59"/>
      <c r="T15" s="60">
        <v>200000000</v>
      </c>
      <c r="U15" s="59"/>
      <c r="V15" s="60">
        <v>4440</v>
      </c>
      <c r="W15" s="59"/>
      <c r="X15" s="60">
        <v>999677236457</v>
      </c>
      <c r="Y15" s="59"/>
      <c r="Z15" s="60">
        <v>881135760000</v>
      </c>
      <c r="AA15" s="44"/>
      <c r="AB15" s="51">
        <v>0.82</v>
      </c>
    </row>
    <row r="16" spans="1:28" ht="21.75" customHeight="1" x14ac:dyDescent="0.2">
      <c r="A16" s="92" t="s">
        <v>24</v>
      </c>
      <c r="B16" s="92"/>
      <c r="C16" s="92"/>
      <c r="D16" s="44"/>
      <c r="E16" s="93">
        <v>299310349</v>
      </c>
      <c r="F16" s="93"/>
      <c r="G16" s="59"/>
      <c r="H16" s="60">
        <v>834365735240</v>
      </c>
      <c r="I16" s="59"/>
      <c r="J16" s="60">
        <v>2248264867616.8799</v>
      </c>
      <c r="K16" s="59"/>
      <c r="L16" s="60">
        <v>320689656</v>
      </c>
      <c r="M16" s="59"/>
      <c r="N16" s="60">
        <v>2600047971413</v>
      </c>
      <c r="O16" s="59"/>
      <c r="P16" s="60">
        <v>-5</v>
      </c>
      <c r="Q16" s="59"/>
      <c r="R16" s="60">
        <v>5</v>
      </c>
      <c r="S16" s="59"/>
      <c r="T16" s="60">
        <v>620000000</v>
      </c>
      <c r="U16" s="59"/>
      <c r="V16" s="60">
        <v>8240</v>
      </c>
      <c r="W16" s="59"/>
      <c r="X16" s="60">
        <v>3434413678956</v>
      </c>
      <c r="Y16" s="59"/>
      <c r="Z16" s="60">
        <v>5069308976000</v>
      </c>
      <c r="AA16" s="44"/>
      <c r="AB16" s="51">
        <v>4.7</v>
      </c>
    </row>
    <row r="17" spans="1:28" ht="21.75" customHeight="1" x14ac:dyDescent="0.2">
      <c r="A17" s="92" t="s">
        <v>25</v>
      </c>
      <c r="B17" s="92"/>
      <c r="C17" s="92"/>
      <c r="D17" s="44"/>
      <c r="E17" s="93">
        <v>275809228</v>
      </c>
      <c r="F17" s="93"/>
      <c r="G17" s="59"/>
      <c r="H17" s="60">
        <v>456740871052</v>
      </c>
      <c r="I17" s="59"/>
      <c r="J17" s="60">
        <v>585669256508.578</v>
      </c>
      <c r="K17" s="59"/>
      <c r="L17" s="60">
        <v>190772</v>
      </c>
      <c r="M17" s="59"/>
      <c r="N17" s="60">
        <v>366170720</v>
      </c>
      <c r="O17" s="59"/>
      <c r="P17" s="60">
        <v>0</v>
      </c>
      <c r="Q17" s="59"/>
      <c r="R17" s="60">
        <v>0</v>
      </c>
      <c r="S17" s="59"/>
      <c r="T17" s="60">
        <v>276000000</v>
      </c>
      <c r="U17" s="59"/>
      <c r="V17" s="60">
        <v>1780</v>
      </c>
      <c r="W17" s="59"/>
      <c r="X17" s="60">
        <v>457107041772</v>
      </c>
      <c r="Y17" s="59"/>
      <c r="Z17" s="60">
        <v>487482405600</v>
      </c>
      <c r="AA17" s="44"/>
      <c r="AB17" s="51">
        <v>0.45</v>
      </c>
    </row>
    <row r="18" spans="1:28" ht="21.75" customHeight="1" x14ac:dyDescent="0.2">
      <c r="A18" s="92" t="s">
        <v>26</v>
      </c>
      <c r="B18" s="92"/>
      <c r="C18" s="92"/>
      <c r="D18" s="44"/>
      <c r="E18" s="93">
        <v>50000000</v>
      </c>
      <c r="F18" s="93"/>
      <c r="G18" s="59"/>
      <c r="H18" s="60">
        <v>193821330100</v>
      </c>
      <c r="I18" s="59"/>
      <c r="J18" s="60">
        <v>165659476500</v>
      </c>
      <c r="K18" s="59"/>
      <c r="L18" s="60">
        <v>0</v>
      </c>
      <c r="M18" s="59"/>
      <c r="N18" s="60">
        <v>0</v>
      </c>
      <c r="O18" s="59"/>
      <c r="P18" s="60">
        <v>-50000000</v>
      </c>
      <c r="Q18" s="59"/>
      <c r="R18" s="60">
        <v>149511116987</v>
      </c>
      <c r="S18" s="59"/>
      <c r="T18" s="60">
        <v>0</v>
      </c>
      <c r="U18" s="59"/>
      <c r="V18" s="60">
        <v>0</v>
      </c>
      <c r="W18" s="59"/>
      <c r="X18" s="60">
        <v>0</v>
      </c>
      <c r="Y18" s="59"/>
      <c r="Z18" s="60">
        <v>0</v>
      </c>
      <c r="AA18" s="44"/>
      <c r="AB18" s="51">
        <v>0</v>
      </c>
    </row>
    <row r="19" spans="1:28" ht="21.75" customHeight="1" x14ac:dyDescent="0.2">
      <c r="A19" s="92" t="s">
        <v>27</v>
      </c>
      <c r="B19" s="92"/>
      <c r="C19" s="92"/>
      <c r="D19" s="44"/>
      <c r="E19" s="93">
        <v>25000000</v>
      </c>
      <c r="F19" s="93"/>
      <c r="G19" s="59"/>
      <c r="H19" s="60">
        <v>866576560556</v>
      </c>
      <c r="I19" s="59"/>
      <c r="J19" s="60">
        <v>1080333962500</v>
      </c>
      <c r="K19" s="59"/>
      <c r="L19" s="60">
        <v>0</v>
      </c>
      <c r="M19" s="59"/>
      <c r="N19" s="60">
        <v>0</v>
      </c>
      <c r="O19" s="59"/>
      <c r="P19" s="60">
        <v>-25000000</v>
      </c>
      <c r="Q19" s="59"/>
      <c r="R19" s="60">
        <v>1131318399563</v>
      </c>
      <c r="S19" s="59"/>
      <c r="T19" s="60">
        <v>0</v>
      </c>
      <c r="U19" s="59"/>
      <c r="V19" s="60">
        <v>0</v>
      </c>
      <c r="W19" s="59"/>
      <c r="X19" s="60">
        <v>0</v>
      </c>
      <c r="Y19" s="59"/>
      <c r="Z19" s="60">
        <v>0</v>
      </c>
      <c r="AA19" s="44"/>
      <c r="AB19" s="51">
        <v>0</v>
      </c>
    </row>
    <row r="20" spans="1:28" ht="21.75" customHeight="1" x14ac:dyDescent="0.2">
      <c r="A20" s="92" t="s">
        <v>28</v>
      </c>
      <c r="B20" s="92"/>
      <c r="C20" s="92"/>
      <c r="D20" s="44"/>
      <c r="E20" s="93">
        <v>811557931</v>
      </c>
      <c r="F20" s="93"/>
      <c r="G20" s="59"/>
      <c r="H20" s="60">
        <v>433810152696</v>
      </c>
      <c r="I20" s="59"/>
      <c r="J20" s="60">
        <v>1229669566171.28</v>
      </c>
      <c r="K20" s="59"/>
      <c r="L20" s="60">
        <v>290442069</v>
      </c>
      <c r="M20" s="59"/>
      <c r="N20" s="60">
        <v>486285753939</v>
      </c>
      <c r="O20" s="59"/>
      <c r="P20" s="60">
        <v>0</v>
      </c>
      <c r="Q20" s="59"/>
      <c r="R20" s="60">
        <v>0</v>
      </c>
      <c r="S20" s="59"/>
      <c r="T20" s="60">
        <v>1102000000</v>
      </c>
      <c r="U20" s="59"/>
      <c r="V20" s="60">
        <v>1807</v>
      </c>
      <c r="W20" s="59"/>
      <c r="X20" s="60">
        <v>920095906635</v>
      </c>
      <c r="Y20" s="59"/>
      <c r="Z20" s="60">
        <v>1975921142780</v>
      </c>
      <c r="AA20" s="44"/>
      <c r="AB20" s="51">
        <v>1.83</v>
      </c>
    </row>
    <row r="21" spans="1:28" ht="21.75" customHeight="1" x14ac:dyDescent="0.2">
      <c r="A21" s="92" t="s">
        <v>29</v>
      </c>
      <c r="B21" s="92"/>
      <c r="C21" s="92"/>
      <c r="D21" s="44"/>
      <c r="E21" s="93">
        <v>300000000</v>
      </c>
      <c r="F21" s="93"/>
      <c r="G21" s="59"/>
      <c r="H21" s="60">
        <v>1222486332855</v>
      </c>
      <c r="I21" s="59"/>
      <c r="J21" s="60">
        <v>2726757960000</v>
      </c>
      <c r="K21" s="59"/>
      <c r="L21" s="60">
        <v>0</v>
      </c>
      <c r="M21" s="59"/>
      <c r="N21" s="60">
        <v>0</v>
      </c>
      <c r="O21" s="59"/>
      <c r="P21" s="60">
        <v>0</v>
      </c>
      <c r="Q21" s="59"/>
      <c r="R21" s="60">
        <v>0</v>
      </c>
      <c r="S21" s="59"/>
      <c r="T21" s="60">
        <v>300000000</v>
      </c>
      <c r="U21" s="59"/>
      <c r="V21" s="60">
        <v>9420</v>
      </c>
      <c r="W21" s="59"/>
      <c r="X21" s="60">
        <v>1222486332855</v>
      </c>
      <c r="Y21" s="59"/>
      <c r="Z21" s="60">
        <v>2804155020000</v>
      </c>
      <c r="AA21" s="44"/>
      <c r="AB21" s="51">
        <v>2.6</v>
      </c>
    </row>
    <row r="22" spans="1:28" ht="21.75" customHeight="1" x14ac:dyDescent="0.2">
      <c r="A22" s="92" t="s">
        <v>30</v>
      </c>
      <c r="B22" s="92"/>
      <c r="C22" s="92"/>
      <c r="D22" s="44"/>
      <c r="E22" s="93">
        <v>1287400000</v>
      </c>
      <c r="F22" s="93"/>
      <c r="G22" s="59"/>
      <c r="H22" s="60">
        <v>5887893814896</v>
      </c>
      <c r="I22" s="59"/>
      <c r="J22" s="60">
        <v>6617182701640</v>
      </c>
      <c r="K22" s="59"/>
      <c r="L22" s="60">
        <v>412600000</v>
      </c>
      <c r="M22" s="59"/>
      <c r="N22" s="60">
        <v>2093141413363</v>
      </c>
      <c r="O22" s="59"/>
      <c r="P22" s="60">
        <v>0</v>
      </c>
      <c r="Q22" s="59"/>
      <c r="R22" s="60">
        <v>0</v>
      </c>
      <c r="S22" s="59"/>
      <c r="T22" s="60">
        <v>1700000000</v>
      </c>
      <c r="U22" s="59"/>
      <c r="V22" s="60">
        <v>4760</v>
      </c>
      <c r="W22" s="59"/>
      <c r="X22" s="60">
        <v>7981035228259</v>
      </c>
      <c r="Y22" s="59"/>
      <c r="Z22" s="60">
        <v>8029448840000</v>
      </c>
      <c r="AA22" s="44"/>
      <c r="AB22" s="51">
        <v>7.44</v>
      </c>
    </row>
    <row r="23" spans="1:28" ht="21.75" customHeight="1" x14ac:dyDescent="0.2">
      <c r="A23" s="92" t="s">
        <v>31</v>
      </c>
      <c r="B23" s="92"/>
      <c r="C23" s="92"/>
      <c r="D23" s="44"/>
      <c r="E23" s="93">
        <v>12700000</v>
      </c>
      <c r="F23" s="93"/>
      <c r="G23" s="59"/>
      <c r="H23" s="60">
        <v>260684486784</v>
      </c>
      <c r="I23" s="59"/>
      <c r="J23" s="60">
        <v>585985048500</v>
      </c>
      <c r="K23" s="59"/>
      <c r="L23" s="60">
        <v>0</v>
      </c>
      <c r="M23" s="59"/>
      <c r="N23" s="60">
        <v>0</v>
      </c>
      <c r="O23" s="59"/>
      <c r="P23" s="60">
        <v>-4400000</v>
      </c>
      <c r="Q23" s="59"/>
      <c r="R23" s="60">
        <v>201883287057</v>
      </c>
      <c r="S23" s="59"/>
      <c r="T23" s="60">
        <v>35484098</v>
      </c>
      <c r="U23" s="59"/>
      <c r="V23" s="60">
        <v>10816</v>
      </c>
      <c r="W23" s="59"/>
      <c r="X23" s="60">
        <v>170368601694</v>
      </c>
      <c r="Y23" s="59"/>
      <c r="Z23" s="60">
        <v>380829260857.32703</v>
      </c>
      <c r="AA23" s="44"/>
      <c r="AB23" s="51">
        <v>0.35</v>
      </c>
    </row>
    <row r="24" spans="1:28" ht="21.75" customHeight="1" x14ac:dyDescent="0.2">
      <c r="A24" s="92" t="s">
        <v>32</v>
      </c>
      <c r="B24" s="92"/>
      <c r="C24" s="92"/>
      <c r="D24" s="44"/>
      <c r="E24" s="93">
        <v>9800000</v>
      </c>
      <c r="F24" s="93"/>
      <c r="G24" s="59"/>
      <c r="H24" s="60">
        <v>492462345984</v>
      </c>
      <c r="I24" s="59"/>
      <c r="J24" s="60">
        <v>648412723280</v>
      </c>
      <c r="K24" s="59"/>
      <c r="L24" s="60">
        <v>0</v>
      </c>
      <c r="M24" s="59"/>
      <c r="N24" s="60">
        <v>0</v>
      </c>
      <c r="O24" s="59"/>
      <c r="P24" s="60">
        <v>-9800000</v>
      </c>
      <c r="Q24" s="59"/>
      <c r="R24" s="60">
        <v>593000399601</v>
      </c>
      <c r="S24" s="59"/>
      <c r="T24" s="60">
        <v>0</v>
      </c>
      <c r="U24" s="59"/>
      <c r="V24" s="60">
        <v>0</v>
      </c>
      <c r="W24" s="59"/>
      <c r="X24" s="60">
        <v>0</v>
      </c>
      <c r="Y24" s="59"/>
      <c r="Z24" s="60">
        <v>0</v>
      </c>
      <c r="AA24" s="44"/>
      <c r="AB24" s="51">
        <v>0</v>
      </c>
    </row>
    <row r="25" spans="1:28" ht="21.75" customHeight="1" x14ac:dyDescent="0.2">
      <c r="A25" s="92" t="s">
        <v>33</v>
      </c>
      <c r="B25" s="92"/>
      <c r="C25" s="92"/>
      <c r="D25" s="44"/>
      <c r="E25" s="93">
        <v>2539565</v>
      </c>
      <c r="F25" s="93"/>
      <c r="G25" s="59"/>
      <c r="H25" s="60">
        <v>685414378513</v>
      </c>
      <c r="I25" s="59"/>
      <c r="J25" s="60">
        <v>383861570981.242</v>
      </c>
      <c r="K25" s="59"/>
      <c r="L25" s="60">
        <v>0</v>
      </c>
      <c r="M25" s="59"/>
      <c r="N25" s="60">
        <v>0</v>
      </c>
      <c r="O25" s="59"/>
      <c r="P25" s="60">
        <v>-2539565</v>
      </c>
      <c r="Q25" s="59"/>
      <c r="R25" s="60">
        <v>375314707978</v>
      </c>
      <c r="S25" s="59"/>
      <c r="T25" s="60">
        <v>0</v>
      </c>
      <c r="U25" s="59"/>
      <c r="V25" s="60">
        <v>0</v>
      </c>
      <c r="W25" s="59"/>
      <c r="X25" s="60">
        <v>0</v>
      </c>
      <c r="Y25" s="59"/>
      <c r="Z25" s="60">
        <v>0</v>
      </c>
      <c r="AA25" s="44"/>
      <c r="AB25" s="51">
        <v>0</v>
      </c>
    </row>
    <row r="26" spans="1:28" ht="21.75" customHeight="1" x14ac:dyDescent="0.2">
      <c r="A26" s="92" t="s">
        <v>34</v>
      </c>
      <c r="B26" s="92"/>
      <c r="C26" s="92"/>
      <c r="D26" s="44"/>
      <c r="E26" s="93">
        <v>25000000</v>
      </c>
      <c r="F26" s="93"/>
      <c r="G26" s="59"/>
      <c r="H26" s="60">
        <v>1654992294966</v>
      </c>
      <c r="I26" s="59"/>
      <c r="J26" s="60">
        <v>1707944737500</v>
      </c>
      <c r="K26" s="59"/>
      <c r="L26" s="60">
        <v>5000000</v>
      </c>
      <c r="M26" s="59"/>
      <c r="N26" s="60">
        <v>344087697692</v>
      </c>
      <c r="O26" s="59"/>
      <c r="P26" s="60">
        <v>0</v>
      </c>
      <c r="Q26" s="59"/>
      <c r="R26" s="60">
        <v>0</v>
      </c>
      <c r="S26" s="59"/>
      <c r="T26" s="60">
        <v>30000000</v>
      </c>
      <c r="U26" s="59"/>
      <c r="V26" s="60">
        <v>61410</v>
      </c>
      <c r="W26" s="59"/>
      <c r="X26" s="60">
        <v>1999079992658</v>
      </c>
      <c r="Y26" s="59"/>
      <c r="Z26" s="60">
        <v>1828059021000</v>
      </c>
      <c r="AA26" s="44"/>
      <c r="AB26" s="51">
        <v>1.69</v>
      </c>
    </row>
    <row r="27" spans="1:28" ht="21.75" customHeight="1" x14ac:dyDescent="0.2">
      <c r="A27" s="92" t="s">
        <v>35</v>
      </c>
      <c r="B27" s="92"/>
      <c r="C27" s="92"/>
      <c r="D27" s="44"/>
      <c r="E27" s="93">
        <v>100000000</v>
      </c>
      <c r="F27" s="93"/>
      <c r="G27" s="59"/>
      <c r="H27" s="60">
        <v>563216404594</v>
      </c>
      <c r="I27" s="59"/>
      <c r="J27" s="60">
        <v>1005169510000</v>
      </c>
      <c r="K27" s="59"/>
      <c r="L27" s="60">
        <v>143700000</v>
      </c>
      <c r="M27" s="59"/>
      <c r="N27" s="60">
        <v>1744203750447</v>
      </c>
      <c r="O27" s="59"/>
      <c r="P27" s="60">
        <v>0</v>
      </c>
      <c r="Q27" s="59"/>
      <c r="R27" s="60">
        <v>0</v>
      </c>
      <c r="S27" s="59"/>
      <c r="T27" s="60">
        <v>243700000</v>
      </c>
      <c r="U27" s="59"/>
      <c r="V27" s="60">
        <v>12730</v>
      </c>
      <c r="W27" s="59"/>
      <c r="X27" s="60">
        <v>2307420155041</v>
      </c>
      <c r="Y27" s="59"/>
      <c r="Z27" s="60">
        <v>3078320213270</v>
      </c>
      <c r="AA27" s="44"/>
      <c r="AB27" s="51">
        <v>2.85</v>
      </c>
    </row>
    <row r="28" spans="1:28" ht="21.75" customHeight="1" x14ac:dyDescent="0.2">
      <c r="A28" s="92" t="s">
        <v>36</v>
      </c>
      <c r="B28" s="92"/>
      <c r="C28" s="92"/>
      <c r="D28" s="44"/>
      <c r="E28" s="93">
        <v>57786937</v>
      </c>
      <c r="F28" s="93"/>
      <c r="G28" s="59"/>
      <c r="H28" s="60">
        <v>476945067905</v>
      </c>
      <c r="I28" s="59"/>
      <c r="J28" s="60">
        <v>932352367065.85706</v>
      </c>
      <c r="K28" s="59"/>
      <c r="L28" s="60">
        <v>0</v>
      </c>
      <c r="M28" s="59"/>
      <c r="N28" s="60">
        <v>0</v>
      </c>
      <c r="O28" s="59"/>
      <c r="P28" s="60">
        <v>-57786937</v>
      </c>
      <c r="Q28" s="59"/>
      <c r="R28" s="60">
        <v>948737543830</v>
      </c>
      <c r="S28" s="59"/>
      <c r="T28" s="60">
        <v>0</v>
      </c>
      <c r="U28" s="59"/>
      <c r="V28" s="60">
        <v>0</v>
      </c>
      <c r="W28" s="59"/>
      <c r="X28" s="60">
        <v>0</v>
      </c>
      <c r="Y28" s="59"/>
      <c r="Z28" s="60">
        <v>0</v>
      </c>
      <c r="AA28" s="44"/>
      <c r="AB28" s="51">
        <v>0</v>
      </c>
    </row>
    <row r="29" spans="1:28" ht="21.75" customHeight="1" x14ac:dyDescent="0.2">
      <c r="A29" s="92" t="s">
        <v>37</v>
      </c>
      <c r="B29" s="92"/>
      <c r="C29" s="92"/>
      <c r="D29" s="44"/>
      <c r="E29" s="93">
        <v>200000000</v>
      </c>
      <c r="F29" s="93"/>
      <c r="G29" s="59"/>
      <c r="H29" s="60">
        <v>1572675740804</v>
      </c>
      <c r="I29" s="59"/>
      <c r="J29" s="60">
        <v>1811885020000</v>
      </c>
      <c r="K29" s="59"/>
      <c r="L29" s="60">
        <v>150000000</v>
      </c>
      <c r="M29" s="59"/>
      <c r="N29" s="60">
        <v>1414106284450</v>
      </c>
      <c r="O29" s="59"/>
      <c r="P29" s="60">
        <v>0</v>
      </c>
      <c r="Q29" s="59"/>
      <c r="R29" s="60">
        <v>0</v>
      </c>
      <c r="S29" s="59"/>
      <c r="T29" s="60">
        <v>350000000</v>
      </c>
      <c r="U29" s="59"/>
      <c r="V29" s="60">
        <v>7370</v>
      </c>
      <c r="W29" s="59"/>
      <c r="X29" s="60">
        <v>2986782025254</v>
      </c>
      <c r="Y29" s="59"/>
      <c r="Z29" s="60">
        <v>2559560465000</v>
      </c>
      <c r="AA29" s="44"/>
      <c r="AB29" s="51">
        <v>2.37</v>
      </c>
    </row>
    <row r="30" spans="1:28" ht="21.75" customHeight="1" x14ac:dyDescent="0.2">
      <c r="A30" s="92" t="s">
        <v>38</v>
      </c>
      <c r="B30" s="92"/>
      <c r="C30" s="92"/>
      <c r="D30" s="44"/>
      <c r="E30" s="93">
        <v>25000000</v>
      </c>
      <c r="F30" s="93"/>
      <c r="G30" s="59"/>
      <c r="H30" s="60">
        <v>2669800956297</v>
      </c>
      <c r="I30" s="59"/>
      <c r="J30" s="60">
        <v>3272010325000</v>
      </c>
      <c r="K30" s="59"/>
      <c r="L30" s="60">
        <v>5000000</v>
      </c>
      <c r="M30" s="59"/>
      <c r="N30" s="60">
        <v>702797660888</v>
      </c>
      <c r="O30" s="59"/>
      <c r="P30" s="60">
        <v>0</v>
      </c>
      <c r="Q30" s="59"/>
      <c r="R30" s="60">
        <v>0</v>
      </c>
      <c r="S30" s="59"/>
      <c r="T30" s="60">
        <v>30000000</v>
      </c>
      <c r="U30" s="59"/>
      <c r="V30" s="60">
        <v>152000</v>
      </c>
      <c r="W30" s="59"/>
      <c r="X30" s="60">
        <v>3372598617185</v>
      </c>
      <c r="Y30" s="59"/>
      <c r="Z30" s="60">
        <v>4524751200000</v>
      </c>
      <c r="AA30" s="44"/>
      <c r="AB30" s="51">
        <v>4.1900000000000004</v>
      </c>
    </row>
    <row r="31" spans="1:28" ht="21.75" customHeight="1" x14ac:dyDescent="0.2">
      <c r="A31" s="92" t="s">
        <v>39</v>
      </c>
      <c r="B31" s="92"/>
      <c r="C31" s="92"/>
      <c r="D31" s="44"/>
      <c r="E31" s="93">
        <v>15000000</v>
      </c>
      <c r="F31" s="93"/>
      <c r="G31" s="59"/>
      <c r="H31" s="60">
        <v>203833841690</v>
      </c>
      <c r="I31" s="59"/>
      <c r="J31" s="60">
        <v>256452181500</v>
      </c>
      <c r="K31" s="59"/>
      <c r="L31" s="60">
        <v>0</v>
      </c>
      <c r="M31" s="59"/>
      <c r="N31" s="60">
        <v>0</v>
      </c>
      <c r="O31" s="59"/>
      <c r="P31" s="60">
        <v>0</v>
      </c>
      <c r="Q31" s="59"/>
      <c r="R31" s="60">
        <v>0</v>
      </c>
      <c r="S31" s="59"/>
      <c r="T31" s="60">
        <v>15000000</v>
      </c>
      <c r="U31" s="59"/>
      <c r="V31" s="60">
        <v>17520</v>
      </c>
      <c r="W31" s="59"/>
      <c r="X31" s="60">
        <v>203833841690</v>
      </c>
      <c r="Y31" s="59"/>
      <c r="Z31" s="60">
        <v>260768556000</v>
      </c>
      <c r="AA31" s="44"/>
      <c r="AB31" s="51">
        <v>0.24</v>
      </c>
    </row>
    <row r="32" spans="1:28" ht="21.75" customHeight="1" x14ac:dyDescent="0.2">
      <c r="A32" s="92" t="s">
        <v>40</v>
      </c>
      <c r="B32" s="92"/>
      <c r="C32" s="92"/>
      <c r="D32" s="44"/>
      <c r="E32" s="93">
        <v>37487640</v>
      </c>
      <c r="F32" s="93"/>
      <c r="G32" s="59"/>
      <c r="H32" s="60">
        <v>71377396280</v>
      </c>
      <c r="I32" s="59"/>
      <c r="J32" s="60">
        <v>82839635428.815598</v>
      </c>
      <c r="K32" s="59"/>
      <c r="L32" s="60">
        <v>0</v>
      </c>
      <c r="M32" s="59"/>
      <c r="N32" s="60">
        <v>0</v>
      </c>
      <c r="O32" s="59"/>
      <c r="P32" s="60">
        <v>0</v>
      </c>
      <c r="Q32" s="59"/>
      <c r="R32" s="60">
        <v>0</v>
      </c>
      <c r="S32" s="59"/>
      <c r="T32" s="60">
        <v>37487640</v>
      </c>
      <c r="U32" s="59"/>
      <c r="V32" s="60">
        <v>1986</v>
      </c>
      <c r="W32" s="59"/>
      <c r="X32" s="60">
        <v>71377396280</v>
      </c>
      <c r="Y32" s="59"/>
      <c r="Z32" s="60">
        <v>73874951038.000793</v>
      </c>
      <c r="AA32" s="44"/>
      <c r="AB32" s="51">
        <v>7.0000000000000007E-2</v>
      </c>
    </row>
    <row r="33" spans="1:28" ht="21.75" customHeight="1" x14ac:dyDescent="0.2">
      <c r="A33" s="92" t="s">
        <v>41</v>
      </c>
      <c r="B33" s="92"/>
      <c r="C33" s="92"/>
      <c r="D33" s="44"/>
      <c r="E33" s="93">
        <v>40000000</v>
      </c>
      <c r="F33" s="93"/>
      <c r="G33" s="59"/>
      <c r="H33" s="60">
        <v>197593111250</v>
      </c>
      <c r="I33" s="59"/>
      <c r="J33" s="60">
        <v>273469612000</v>
      </c>
      <c r="K33" s="59"/>
      <c r="L33" s="60">
        <v>0</v>
      </c>
      <c r="M33" s="59"/>
      <c r="N33" s="60">
        <v>0</v>
      </c>
      <c r="O33" s="59"/>
      <c r="P33" s="60">
        <v>-40000000</v>
      </c>
      <c r="Q33" s="59"/>
      <c r="R33" s="60">
        <v>369211315072</v>
      </c>
      <c r="S33" s="59"/>
      <c r="T33" s="60">
        <v>0</v>
      </c>
      <c r="U33" s="59"/>
      <c r="V33" s="60">
        <v>0</v>
      </c>
      <c r="W33" s="59"/>
      <c r="X33" s="60">
        <v>0</v>
      </c>
      <c r="Y33" s="59"/>
      <c r="Z33" s="60">
        <v>0</v>
      </c>
      <c r="AA33" s="44"/>
      <c r="AB33" s="51">
        <v>0</v>
      </c>
    </row>
    <row r="34" spans="1:28" ht="21.75" customHeight="1" x14ac:dyDescent="0.2">
      <c r="A34" s="92" t="s">
        <v>42</v>
      </c>
      <c r="B34" s="92"/>
      <c r="C34" s="92"/>
      <c r="D34" s="44"/>
      <c r="E34" s="93">
        <v>42000000</v>
      </c>
      <c r="F34" s="93"/>
      <c r="G34" s="59"/>
      <c r="H34" s="60">
        <v>200370960972</v>
      </c>
      <c r="I34" s="59"/>
      <c r="J34" s="60">
        <v>212544234000</v>
      </c>
      <c r="K34" s="59"/>
      <c r="L34" s="60">
        <v>0</v>
      </c>
      <c r="M34" s="59"/>
      <c r="N34" s="60">
        <v>0</v>
      </c>
      <c r="O34" s="59"/>
      <c r="P34" s="60">
        <v>-42000000</v>
      </c>
      <c r="Q34" s="59"/>
      <c r="R34" s="60">
        <v>198900734232</v>
      </c>
      <c r="S34" s="59"/>
      <c r="T34" s="60">
        <v>0</v>
      </c>
      <c r="U34" s="59"/>
      <c r="V34" s="60">
        <v>0</v>
      </c>
      <c r="W34" s="59"/>
      <c r="X34" s="60">
        <v>0</v>
      </c>
      <c r="Y34" s="59"/>
      <c r="Z34" s="60">
        <v>0</v>
      </c>
      <c r="AA34" s="44"/>
      <c r="AB34" s="51">
        <v>0</v>
      </c>
    </row>
    <row r="35" spans="1:28" ht="21.75" customHeight="1" x14ac:dyDescent="0.2">
      <c r="A35" s="92" t="s">
        <v>43</v>
      </c>
      <c r="B35" s="92"/>
      <c r="C35" s="92"/>
      <c r="D35" s="44"/>
      <c r="E35" s="93">
        <v>51000000</v>
      </c>
      <c r="F35" s="93"/>
      <c r="G35" s="59"/>
      <c r="H35" s="60">
        <v>369265420253</v>
      </c>
      <c r="I35" s="59"/>
      <c r="J35" s="60">
        <v>343107120600</v>
      </c>
      <c r="K35" s="59"/>
      <c r="L35" s="60">
        <v>0</v>
      </c>
      <c r="M35" s="59"/>
      <c r="N35" s="60">
        <v>0</v>
      </c>
      <c r="O35" s="59"/>
      <c r="P35" s="60">
        <v>0</v>
      </c>
      <c r="Q35" s="59"/>
      <c r="R35" s="60">
        <v>0</v>
      </c>
      <c r="S35" s="59"/>
      <c r="T35" s="60">
        <v>51000000</v>
      </c>
      <c r="U35" s="59"/>
      <c r="V35" s="60">
        <v>5760</v>
      </c>
      <c r="W35" s="59"/>
      <c r="X35" s="60">
        <v>369265420253</v>
      </c>
      <c r="Y35" s="59"/>
      <c r="Z35" s="60">
        <v>291489235200</v>
      </c>
      <c r="AA35" s="44"/>
      <c r="AB35" s="51">
        <v>0.27</v>
      </c>
    </row>
    <row r="36" spans="1:28" ht="21.75" customHeight="1" x14ac:dyDescent="0.2">
      <c r="A36" s="92" t="s">
        <v>44</v>
      </c>
      <c r="B36" s="92"/>
      <c r="C36" s="92"/>
      <c r="D36" s="44"/>
      <c r="E36" s="93">
        <v>77714051</v>
      </c>
      <c r="F36" s="93"/>
      <c r="G36" s="59"/>
      <c r="H36" s="60">
        <v>328963577883</v>
      </c>
      <c r="I36" s="59"/>
      <c r="J36" s="60">
        <v>310766685184.65302</v>
      </c>
      <c r="K36" s="59"/>
      <c r="L36" s="60">
        <v>0</v>
      </c>
      <c r="M36" s="59"/>
      <c r="N36" s="60">
        <v>0</v>
      </c>
      <c r="O36" s="59"/>
      <c r="P36" s="60">
        <v>-77714051</v>
      </c>
      <c r="Q36" s="59"/>
      <c r="R36" s="60">
        <v>294572889528</v>
      </c>
      <c r="S36" s="59"/>
      <c r="T36" s="60">
        <v>0</v>
      </c>
      <c r="U36" s="59"/>
      <c r="V36" s="60">
        <v>0</v>
      </c>
      <c r="W36" s="59"/>
      <c r="X36" s="60">
        <v>0</v>
      </c>
      <c r="Y36" s="59"/>
      <c r="Z36" s="60">
        <v>0</v>
      </c>
      <c r="AA36" s="44"/>
      <c r="AB36" s="51">
        <v>0</v>
      </c>
    </row>
    <row r="37" spans="1:28" ht="21.75" customHeight="1" x14ac:dyDescent="0.2">
      <c r="A37" s="92" t="s">
        <v>45</v>
      </c>
      <c r="B37" s="92"/>
      <c r="C37" s="92"/>
      <c r="D37" s="44"/>
      <c r="E37" s="93">
        <v>34000000</v>
      </c>
      <c r="F37" s="93"/>
      <c r="G37" s="59"/>
      <c r="H37" s="60">
        <v>630670448269</v>
      </c>
      <c r="I37" s="59"/>
      <c r="J37" s="60">
        <v>1322160084200</v>
      </c>
      <c r="K37" s="59"/>
      <c r="L37" s="60">
        <v>6000000</v>
      </c>
      <c r="M37" s="59"/>
      <c r="N37" s="60">
        <v>299301820152</v>
      </c>
      <c r="O37" s="59"/>
      <c r="P37" s="60">
        <v>0</v>
      </c>
      <c r="Q37" s="59"/>
      <c r="R37" s="60">
        <v>0</v>
      </c>
      <c r="S37" s="59"/>
      <c r="T37" s="60">
        <v>40000000</v>
      </c>
      <c r="U37" s="59"/>
      <c r="V37" s="60">
        <v>48090</v>
      </c>
      <c r="W37" s="59"/>
      <c r="X37" s="60">
        <v>929972268421</v>
      </c>
      <c r="Y37" s="59"/>
      <c r="Z37" s="60">
        <v>1908730572000</v>
      </c>
      <c r="AA37" s="44"/>
      <c r="AB37" s="51">
        <v>1.77</v>
      </c>
    </row>
    <row r="38" spans="1:28" ht="21.75" customHeight="1" x14ac:dyDescent="0.2">
      <c r="A38" s="92" t="s">
        <v>46</v>
      </c>
      <c r="B38" s="92"/>
      <c r="C38" s="92"/>
      <c r="D38" s="44"/>
      <c r="E38" s="93">
        <v>585000</v>
      </c>
      <c r="F38" s="93"/>
      <c r="G38" s="59"/>
      <c r="H38" s="60">
        <v>4129289048</v>
      </c>
      <c r="I38" s="59"/>
      <c r="J38" s="60">
        <v>3831734947.9499998</v>
      </c>
      <c r="K38" s="59"/>
      <c r="L38" s="60">
        <v>0</v>
      </c>
      <c r="M38" s="59"/>
      <c r="N38" s="60">
        <v>0</v>
      </c>
      <c r="O38" s="59"/>
      <c r="P38" s="60">
        <v>0</v>
      </c>
      <c r="Q38" s="59"/>
      <c r="R38" s="60">
        <v>0</v>
      </c>
      <c r="S38" s="59"/>
      <c r="T38" s="60">
        <v>585000</v>
      </c>
      <c r="U38" s="59"/>
      <c r="V38" s="60">
        <v>6187</v>
      </c>
      <c r="W38" s="59"/>
      <c r="X38" s="60">
        <v>4129289048</v>
      </c>
      <c r="Y38" s="59"/>
      <c r="Z38" s="60">
        <v>3591417076.6500001</v>
      </c>
      <c r="AA38" s="44"/>
      <c r="AB38" s="51">
        <v>0</v>
      </c>
    </row>
    <row r="39" spans="1:28" ht="21.75" customHeight="1" x14ac:dyDescent="0.2">
      <c r="A39" s="92" t="s">
        <v>47</v>
      </c>
      <c r="B39" s="92"/>
      <c r="C39" s="92"/>
      <c r="D39" s="44"/>
      <c r="E39" s="93">
        <v>150000000</v>
      </c>
      <c r="F39" s="93"/>
      <c r="G39" s="59"/>
      <c r="H39" s="60">
        <v>209416461684</v>
      </c>
      <c r="I39" s="59"/>
      <c r="J39" s="60">
        <v>285773760000</v>
      </c>
      <c r="K39" s="59"/>
      <c r="L39" s="60">
        <v>0</v>
      </c>
      <c r="M39" s="59"/>
      <c r="N39" s="60">
        <v>0</v>
      </c>
      <c r="O39" s="59"/>
      <c r="P39" s="60">
        <v>0</v>
      </c>
      <c r="Q39" s="59"/>
      <c r="R39" s="60">
        <v>0</v>
      </c>
      <c r="S39" s="59"/>
      <c r="T39" s="60">
        <v>150000000</v>
      </c>
      <c r="U39" s="59"/>
      <c r="V39" s="60">
        <v>1822</v>
      </c>
      <c r="W39" s="59"/>
      <c r="X39" s="60">
        <v>209416461684</v>
      </c>
      <c r="Y39" s="59"/>
      <c r="Z39" s="60">
        <v>271187391000</v>
      </c>
      <c r="AA39" s="44"/>
      <c r="AB39" s="51">
        <v>0.25</v>
      </c>
    </row>
    <row r="40" spans="1:28" ht="21.75" customHeight="1" x14ac:dyDescent="0.2">
      <c r="A40" s="92" t="s">
        <v>48</v>
      </c>
      <c r="B40" s="92"/>
      <c r="C40" s="92"/>
      <c r="D40" s="44"/>
      <c r="E40" s="93">
        <v>300000000</v>
      </c>
      <c r="F40" s="93"/>
      <c r="G40" s="59"/>
      <c r="H40" s="60">
        <v>1753688246742</v>
      </c>
      <c r="I40" s="59"/>
      <c r="J40" s="60">
        <v>2536242120000</v>
      </c>
      <c r="K40" s="59"/>
      <c r="L40" s="60">
        <v>0</v>
      </c>
      <c r="M40" s="59"/>
      <c r="N40" s="60">
        <v>0</v>
      </c>
      <c r="O40" s="59"/>
      <c r="P40" s="60">
        <v>0</v>
      </c>
      <c r="Q40" s="59"/>
      <c r="R40" s="60">
        <v>0</v>
      </c>
      <c r="S40" s="59"/>
      <c r="T40" s="60">
        <v>300000000</v>
      </c>
      <c r="U40" s="59"/>
      <c r="V40" s="60">
        <v>9550</v>
      </c>
      <c r="W40" s="59"/>
      <c r="X40" s="60">
        <v>1753688246742</v>
      </c>
      <c r="Y40" s="59"/>
      <c r="Z40" s="60">
        <v>2842853550000</v>
      </c>
      <c r="AA40" s="44"/>
      <c r="AB40" s="51">
        <v>2.63</v>
      </c>
    </row>
    <row r="41" spans="1:28" ht="21.75" customHeight="1" x14ac:dyDescent="0.2">
      <c r="A41" s="92" t="s">
        <v>49</v>
      </c>
      <c r="B41" s="92"/>
      <c r="C41" s="92"/>
      <c r="D41" s="44"/>
      <c r="E41" s="93">
        <v>198005000</v>
      </c>
      <c r="F41" s="93"/>
      <c r="G41" s="59"/>
      <c r="H41" s="60">
        <v>294426722669</v>
      </c>
      <c r="I41" s="59"/>
      <c r="J41" s="60">
        <v>521050165420.20001</v>
      </c>
      <c r="K41" s="59"/>
      <c r="L41" s="60">
        <v>1995000</v>
      </c>
      <c r="M41" s="59"/>
      <c r="N41" s="60">
        <v>5112764199</v>
      </c>
      <c r="O41" s="59"/>
      <c r="P41" s="60">
        <v>0</v>
      </c>
      <c r="Q41" s="59"/>
      <c r="R41" s="60">
        <v>0</v>
      </c>
      <c r="S41" s="59"/>
      <c r="T41" s="60">
        <v>200000000</v>
      </c>
      <c r="U41" s="59"/>
      <c r="V41" s="60">
        <v>2958</v>
      </c>
      <c r="W41" s="59"/>
      <c r="X41" s="60">
        <v>299539486868</v>
      </c>
      <c r="Y41" s="59"/>
      <c r="Z41" s="60">
        <v>587026932000</v>
      </c>
      <c r="AA41" s="44"/>
      <c r="AB41" s="51">
        <v>0.54</v>
      </c>
    </row>
    <row r="42" spans="1:28" ht="21.75" customHeight="1" x14ac:dyDescent="0.2">
      <c r="A42" s="92" t="s">
        <v>50</v>
      </c>
      <c r="B42" s="92"/>
      <c r="C42" s="92"/>
      <c r="D42" s="44"/>
      <c r="E42" s="93">
        <v>647</v>
      </c>
      <c r="F42" s="93"/>
      <c r="G42" s="59"/>
      <c r="H42" s="60">
        <v>4108363</v>
      </c>
      <c r="I42" s="59"/>
      <c r="J42" s="60">
        <v>4564610.6858999999</v>
      </c>
      <c r="K42" s="59"/>
      <c r="L42" s="60">
        <v>0</v>
      </c>
      <c r="M42" s="59"/>
      <c r="N42" s="60">
        <v>0</v>
      </c>
      <c r="O42" s="59"/>
      <c r="P42" s="60">
        <v>-647</v>
      </c>
      <c r="Q42" s="59"/>
      <c r="R42" s="60">
        <v>4699434</v>
      </c>
      <c r="S42" s="59"/>
      <c r="T42" s="60">
        <v>0</v>
      </c>
      <c r="U42" s="59"/>
      <c r="V42" s="60">
        <v>0</v>
      </c>
      <c r="W42" s="59"/>
      <c r="X42" s="60">
        <v>0</v>
      </c>
      <c r="Y42" s="59"/>
      <c r="Z42" s="60">
        <v>0</v>
      </c>
      <c r="AA42" s="44"/>
      <c r="AB42" s="51">
        <v>0</v>
      </c>
    </row>
    <row r="43" spans="1:28" ht="21.75" customHeight="1" x14ac:dyDescent="0.2">
      <c r="A43" s="92" t="s">
        <v>51</v>
      </c>
      <c r="B43" s="92"/>
      <c r="C43" s="92"/>
      <c r="D43" s="44"/>
      <c r="E43" s="93">
        <v>60000000</v>
      </c>
      <c r="F43" s="93"/>
      <c r="G43" s="59"/>
      <c r="H43" s="60">
        <v>483057209587</v>
      </c>
      <c r="I43" s="59"/>
      <c r="J43" s="60">
        <v>476884962000</v>
      </c>
      <c r="K43" s="59"/>
      <c r="L43" s="60">
        <v>0</v>
      </c>
      <c r="M43" s="59"/>
      <c r="N43" s="60">
        <v>0</v>
      </c>
      <c r="O43" s="59"/>
      <c r="P43" s="60">
        <v>0</v>
      </c>
      <c r="Q43" s="59"/>
      <c r="R43" s="60">
        <v>0</v>
      </c>
      <c r="S43" s="59"/>
      <c r="T43" s="60">
        <v>60000000</v>
      </c>
      <c r="U43" s="59"/>
      <c r="V43" s="60">
        <v>7670</v>
      </c>
      <c r="W43" s="59"/>
      <c r="X43" s="60">
        <v>483057209587</v>
      </c>
      <c r="Y43" s="59"/>
      <c r="Z43" s="60">
        <v>456642654000</v>
      </c>
      <c r="AA43" s="44"/>
      <c r="AB43" s="51">
        <v>0.42</v>
      </c>
    </row>
    <row r="44" spans="1:28" ht="21.75" customHeight="1" x14ac:dyDescent="0.2">
      <c r="A44" s="92" t="s">
        <v>52</v>
      </c>
      <c r="B44" s="92"/>
      <c r="C44" s="92"/>
      <c r="D44" s="44"/>
      <c r="E44" s="93">
        <v>100100000</v>
      </c>
      <c r="F44" s="93"/>
      <c r="G44" s="59"/>
      <c r="H44" s="60">
        <v>1688115899124</v>
      </c>
      <c r="I44" s="59"/>
      <c r="J44" s="60">
        <v>2670882244030</v>
      </c>
      <c r="K44" s="59"/>
      <c r="L44" s="60">
        <v>70824478</v>
      </c>
      <c r="M44" s="59"/>
      <c r="N44" s="60">
        <v>1988435808831</v>
      </c>
      <c r="O44" s="59"/>
      <c r="P44" s="60">
        <v>0</v>
      </c>
      <c r="Q44" s="59"/>
      <c r="R44" s="60">
        <v>0</v>
      </c>
      <c r="S44" s="59"/>
      <c r="T44" s="60">
        <v>170924478</v>
      </c>
      <c r="U44" s="59"/>
      <c r="V44" s="60">
        <v>32200</v>
      </c>
      <c r="W44" s="59"/>
      <c r="X44" s="60">
        <v>3676551707955</v>
      </c>
      <c r="Y44" s="59"/>
      <c r="Z44" s="60">
        <v>5461224063478.9297</v>
      </c>
      <c r="AA44" s="44"/>
      <c r="AB44" s="51">
        <v>5.0599999999999996</v>
      </c>
    </row>
    <row r="45" spans="1:28" ht="21.75" customHeight="1" x14ac:dyDescent="0.2">
      <c r="A45" s="92" t="s">
        <v>53</v>
      </c>
      <c r="B45" s="92"/>
      <c r="C45" s="92"/>
      <c r="D45" s="44"/>
      <c r="E45" s="93">
        <v>89986666</v>
      </c>
      <c r="F45" s="93"/>
      <c r="G45" s="59"/>
      <c r="H45" s="60">
        <v>295925875059</v>
      </c>
      <c r="I45" s="59"/>
      <c r="J45" s="60">
        <v>431097281478.74701</v>
      </c>
      <c r="K45" s="59"/>
      <c r="L45" s="60">
        <v>0</v>
      </c>
      <c r="M45" s="59"/>
      <c r="N45" s="60">
        <v>0</v>
      </c>
      <c r="O45" s="59"/>
      <c r="P45" s="60">
        <v>-79400000</v>
      </c>
      <c r="Q45" s="59"/>
      <c r="R45" s="60">
        <v>385398294282</v>
      </c>
      <c r="S45" s="59"/>
      <c r="T45" s="60">
        <v>10586666</v>
      </c>
      <c r="U45" s="59"/>
      <c r="V45" s="60">
        <v>5470</v>
      </c>
      <c r="W45" s="59"/>
      <c r="X45" s="60">
        <v>34814806905</v>
      </c>
      <c r="Y45" s="59"/>
      <c r="Z45" s="60">
        <v>57461425962.8554</v>
      </c>
      <c r="AA45" s="44"/>
      <c r="AB45" s="51">
        <v>0.05</v>
      </c>
    </row>
    <row r="46" spans="1:28" ht="21.75" customHeight="1" x14ac:dyDescent="0.2">
      <c r="A46" s="92" t="s">
        <v>54</v>
      </c>
      <c r="B46" s="92"/>
      <c r="C46" s="92"/>
      <c r="D46" s="44"/>
      <c r="E46" s="93">
        <v>37300000</v>
      </c>
      <c r="F46" s="93"/>
      <c r="G46" s="59"/>
      <c r="H46" s="60">
        <v>1209870886818</v>
      </c>
      <c r="I46" s="59"/>
      <c r="J46" s="60">
        <v>2296204068840</v>
      </c>
      <c r="K46" s="59"/>
      <c r="L46" s="60">
        <v>700000</v>
      </c>
      <c r="M46" s="59"/>
      <c r="N46" s="60">
        <v>52891069811</v>
      </c>
      <c r="O46" s="59"/>
      <c r="P46" s="60">
        <v>-3000000</v>
      </c>
      <c r="Q46" s="59"/>
      <c r="R46" s="60">
        <v>222287463103</v>
      </c>
      <c r="S46" s="59"/>
      <c r="T46" s="60">
        <v>35000000</v>
      </c>
      <c r="U46" s="59"/>
      <c r="V46" s="60">
        <v>69340</v>
      </c>
      <c r="W46" s="59"/>
      <c r="X46" s="60">
        <v>1163070223208</v>
      </c>
      <c r="Y46" s="59"/>
      <c r="Z46" s="60">
        <v>2408140063000</v>
      </c>
      <c r="AA46" s="44"/>
      <c r="AB46" s="51">
        <v>2.23</v>
      </c>
    </row>
    <row r="47" spans="1:28" ht="21.75" customHeight="1" x14ac:dyDescent="0.2">
      <c r="A47" s="92" t="s">
        <v>55</v>
      </c>
      <c r="B47" s="92"/>
      <c r="C47" s="92"/>
      <c r="D47" s="44"/>
      <c r="E47" s="93">
        <v>800000</v>
      </c>
      <c r="F47" s="93"/>
      <c r="G47" s="59"/>
      <c r="H47" s="60">
        <v>18523214599</v>
      </c>
      <c r="I47" s="59"/>
      <c r="J47" s="60">
        <v>23219118000</v>
      </c>
      <c r="K47" s="59"/>
      <c r="L47" s="60">
        <v>0</v>
      </c>
      <c r="M47" s="59"/>
      <c r="N47" s="60">
        <v>0</v>
      </c>
      <c r="O47" s="59"/>
      <c r="P47" s="60">
        <v>-800000</v>
      </c>
      <c r="Q47" s="59"/>
      <c r="R47" s="60">
        <v>23180419576</v>
      </c>
      <c r="S47" s="59"/>
      <c r="T47" s="60">
        <v>0</v>
      </c>
      <c r="U47" s="59"/>
      <c r="V47" s="60">
        <v>0</v>
      </c>
      <c r="W47" s="59"/>
      <c r="X47" s="60">
        <v>0</v>
      </c>
      <c r="Y47" s="59"/>
      <c r="Z47" s="60">
        <v>0</v>
      </c>
      <c r="AA47" s="44"/>
      <c r="AB47" s="51">
        <v>0</v>
      </c>
    </row>
    <row r="48" spans="1:28" ht="21.75" customHeight="1" x14ac:dyDescent="0.2">
      <c r="A48" s="92" t="s">
        <v>56</v>
      </c>
      <c r="B48" s="92"/>
      <c r="C48" s="92"/>
      <c r="D48" s="44"/>
      <c r="E48" s="93">
        <v>2962963</v>
      </c>
      <c r="F48" s="93"/>
      <c r="G48" s="59"/>
      <c r="H48" s="60">
        <v>29360150580</v>
      </c>
      <c r="I48" s="59"/>
      <c r="J48" s="60">
        <v>41866444375.182404</v>
      </c>
      <c r="K48" s="59"/>
      <c r="L48" s="60">
        <v>0</v>
      </c>
      <c r="M48" s="59"/>
      <c r="N48" s="60">
        <v>0</v>
      </c>
      <c r="O48" s="59"/>
      <c r="P48" s="60">
        <v>0</v>
      </c>
      <c r="Q48" s="59"/>
      <c r="R48" s="60">
        <v>0</v>
      </c>
      <c r="S48" s="59"/>
      <c r="T48" s="60">
        <v>2962963</v>
      </c>
      <c r="U48" s="59"/>
      <c r="V48" s="60">
        <v>16400</v>
      </c>
      <c r="W48" s="59"/>
      <c r="X48" s="60">
        <v>29360150580</v>
      </c>
      <c r="Y48" s="59"/>
      <c r="Z48" s="60">
        <v>48216972454.564003</v>
      </c>
      <c r="AA48" s="44"/>
      <c r="AB48" s="51">
        <v>0.04</v>
      </c>
    </row>
    <row r="49" spans="1:28" ht="21.75" customHeight="1" x14ac:dyDescent="0.2">
      <c r="A49" s="92" t="s">
        <v>57</v>
      </c>
      <c r="B49" s="92"/>
      <c r="C49" s="92"/>
      <c r="D49" s="44"/>
      <c r="E49" s="93">
        <v>50000000</v>
      </c>
      <c r="F49" s="93"/>
      <c r="G49" s="59"/>
      <c r="H49" s="60">
        <v>442239915529</v>
      </c>
      <c r="I49" s="59"/>
      <c r="J49" s="60">
        <v>466366900000</v>
      </c>
      <c r="K49" s="59"/>
      <c r="L49" s="60">
        <v>0</v>
      </c>
      <c r="M49" s="59"/>
      <c r="N49" s="60">
        <v>0</v>
      </c>
      <c r="O49" s="59"/>
      <c r="P49" s="60">
        <v>-50000000</v>
      </c>
      <c r="Q49" s="59"/>
      <c r="R49" s="60">
        <v>449937129973</v>
      </c>
      <c r="S49" s="59"/>
      <c r="T49" s="60">
        <v>0</v>
      </c>
      <c r="U49" s="59"/>
      <c r="V49" s="60">
        <v>0</v>
      </c>
      <c r="W49" s="59"/>
      <c r="X49" s="60">
        <v>0</v>
      </c>
      <c r="Y49" s="59"/>
      <c r="Z49" s="60">
        <v>0</v>
      </c>
      <c r="AA49" s="44"/>
      <c r="AB49" s="51">
        <v>0</v>
      </c>
    </row>
    <row r="50" spans="1:28" ht="21.75" customHeight="1" x14ac:dyDescent="0.2">
      <c r="A50" s="92" t="s">
        <v>58</v>
      </c>
      <c r="B50" s="92"/>
      <c r="C50" s="92"/>
      <c r="D50" s="44"/>
      <c r="E50" s="93">
        <v>27500000</v>
      </c>
      <c r="F50" s="93"/>
      <c r="G50" s="59"/>
      <c r="H50" s="60">
        <v>892958171880</v>
      </c>
      <c r="I50" s="59"/>
      <c r="J50" s="60">
        <v>1389748555250</v>
      </c>
      <c r="K50" s="59"/>
      <c r="L50" s="60">
        <v>0</v>
      </c>
      <c r="M50" s="59"/>
      <c r="N50" s="60">
        <v>0</v>
      </c>
      <c r="O50" s="59"/>
      <c r="P50" s="60">
        <v>0</v>
      </c>
      <c r="Q50" s="59"/>
      <c r="R50" s="60">
        <v>0</v>
      </c>
      <c r="S50" s="59"/>
      <c r="T50" s="60">
        <v>27500000</v>
      </c>
      <c r="U50" s="59"/>
      <c r="V50" s="60">
        <v>50630</v>
      </c>
      <c r="W50" s="59"/>
      <c r="X50" s="60">
        <v>892958171880</v>
      </c>
      <c r="Y50" s="59"/>
      <c r="Z50" s="60">
        <v>1381562327750</v>
      </c>
      <c r="AA50" s="44"/>
      <c r="AB50" s="51">
        <v>1.28</v>
      </c>
    </row>
    <row r="51" spans="1:28" ht="21.75" customHeight="1" x14ac:dyDescent="0.2">
      <c r="A51" s="92" t="s">
        <v>59</v>
      </c>
      <c r="B51" s="92"/>
      <c r="C51" s="92"/>
      <c r="D51" s="44"/>
      <c r="E51" s="93">
        <v>250000000</v>
      </c>
      <c r="F51" s="93"/>
      <c r="G51" s="59"/>
      <c r="H51" s="60">
        <v>1324785959500</v>
      </c>
      <c r="I51" s="59"/>
      <c r="J51" s="60">
        <v>1528095800000</v>
      </c>
      <c r="K51" s="59"/>
      <c r="L51" s="60">
        <v>55000000</v>
      </c>
      <c r="M51" s="59"/>
      <c r="N51" s="60">
        <v>284543285400</v>
      </c>
      <c r="O51" s="59"/>
      <c r="P51" s="60">
        <v>0</v>
      </c>
      <c r="Q51" s="59"/>
      <c r="R51" s="60">
        <v>0</v>
      </c>
      <c r="S51" s="59"/>
      <c r="T51" s="60">
        <v>305000000</v>
      </c>
      <c r="U51" s="59"/>
      <c r="V51" s="60">
        <v>5220</v>
      </c>
      <c r="W51" s="59"/>
      <c r="X51" s="60">
        <v>1609329244900</v>
      </c>
      <c r="Y51" s="59"/>
      <c r="Z51" s="60">
        <v>1579793067000</v>
      </c>
      <c r="AA51" s="44"/>
      <c r="AB51" s="51">
        <v>1.46</v>
      </c>
    </row>
    <row r="52" spans="1:28" ht="21.75" customHeight="1" x14ac:dyDescent="0.2">
      <c r="A52" s="92" t="s">
        <v>60</v>
      </c>
      <c r="B52" s="92"/>
      <c r="C52" s="92"/>
      <c r="D52" s="44"/>
      <c r="E52" s="93">
        <v>308420593</v>
      </c>
      <c r="F52" s="93"/>
      <c r="G52" s="59"/>
      <c r="H52" s="60">
        <v>3874684058174</v>
      </c>
      <c r="I52" s="59"/>
      <c r="J52" s="60">
        <v>4599728622296.1299</v>
      </c>
      <c r="K52" s="59"/>
      <c r="L52" s="60">
        <v>0</v>
      </c>
      <c r="M52" s="59"/>
      <c r="N52" s="60">
        <v>0</v>
      </c>
      <c r="O52" s="59"/>
      <c r="P52" s="60">
        <v>-308420593</v>
      </c>
      <c r="Q52" s="59"/>
      <c r="R52" s="60">
        <v>4415685552319</v>
      </c>
      <c r="S52" s="59"/>
      <c r="T52" s="60">
        <v>0</v>
      </c>
      <c r="U52" s="59"/>
      <c r="V52" s="60">
        <v>0</v>
      </c>
      <c r="W52" s="59"/>
      <c r="X52" s="60">
        <v>0</v>
      </c>
      <c r="Y52" s="59"/>
      <c r="Z52" s="60">
        <v>0</v>
      </c>
      <c r="AA52" s="44"/>
      <c r="AB52" s="51">
        <v>0</v>
      </c>
    </row>
    <row r="53" spans="1:28" ht="21.75" customHeight="1" x14ac:dyDescent="0.2">
      <c r="A53" s="92" t="s">
        <v>61</v>
      </c>
      <c r="B53" s="92"/>
      <c r="C53" s="92"/>
      <c r="D53" s="44"/>
      <c r="E53" s="93">
        <v>1</v>
      </c>
      <c r="F53" s="93"/>
      <c r="G53" s="59"/>
      <c r="H53" s="60">
        <v>5234</v>
      </c>
      <c r="I53" s="59"/>
      <c r="J53" s="60">
        <v>4991.1180999999997</v>
      </c>
      <c r="K53" s="59"/>
      <c r="L53" s="60">
        <v>0</v>
      </c>
      <c r="M53" s="59"/>
      <c r="N53" s="60">
        <v>0</v>
      </c>
      <c r="O53" s="59"/>
      <c r="P53" s="60">
        <v>-1</v>
      </c>
      <c r="Q53" s="59"/>
      <c r="R53" s="60">
        <v>1</v>
      </c>
      <c r="S53" s="59"/>
      <c r="T53" s="60">
        <v>0</v>
      </c>
      <c r="U53" s="59"/>
      <c r="V53" s="60">
        <v>0</v>
      </c>
      <c r="W53" s="59"/>
      <c r="X53" s="60">
        <v>0</v>
      </c>
      <c r="Y53" s="59"/>
      <c r="Z53" s="60">
        <v>0</v>
      </c>
      <c r="AA53" s="44"/>
      <c r="AB53" s="51">
        <v>0</v>
      </c>
    </row>
    <row r="54" spans="1:28" ht="21.75" customHeight="1" x14ac:dyDescent="0.2">
      <c r="A54" s="92" t="s">
        <v>62</v>
      </c>
      <c r="B54" s="92"/>
      <c r="C54" s="92"/>
      <c r="D54" s="44"/>
      <c r="E54" s="93">
        <v>10000000</v>
      </c>
      <c r="F54" s="93"/>
      <c r="G54" s="59"/>
      <c r="H54" s="60">
        <v>625859263900</v>
      </c>
      <c r="I54" s="59"/>
      <c r="J54" s="60">
        <v>672064471000</v>
      </c>
      <c r="K54" s="59"/>
      <c r="L54" s="60">
        <v>0</v>
      </c>
      <c r="M54" s="59"/>
      <c r="N54" s="60">
        <v>0</v>
      </c>
      <c r="O54" s="59"/>
      <c r="P54" s="60">
        <v>-10000000</v>
      </c>
      <c r="Q54" s="59"/>
      <c r="R54" s="60">
        <v>649130307860</v>
      </c>
      <c r="S54" s="59"/>
      <c r="T54" s="60">
        <v>0</v>
      </c>
      <c r="U54" s="59"/>
      <c r="V54" s="60">
        <v>0</v>
      </c>
      <c r="W54" s="59"/>
      <c r="X54" s="60">
        <v>0</v>
      </c>
      <c r="Y54" s="59"/>
      <c r="Z54" s="60">
        <v>0</v>
      </c>
      <c r="AA54" s="44"/>
      <c r="AB54" s="51">
        <v>0</v>
      </c>
    </row>
    <row r="55" spans="1:28" ht="21.75" customHeight="1" x14ac:dyDescent="0.2">
      <c r="A55" s="92" t="s">
        <v>63</v>
      </c>
      <c r="B55" s="92"/>
      <c r="C55" s="92"/>
      <c r="D55" s="44"/>
      <c r="E55" s="93">
        <v>2200000</v>
      </c>
      <c r="F55" s="93"/>
      <c r="G55" s="59"/>
      <c r="H55" s="60">
        <v>50198372880</v>
      </c>
      <c r="I55" s="59"/>
      <c r="J55" s="60">
        <v>63241336180</v>
      </c>
      <c r="K55" s="59"/>
      <c r="L55" s="60">
        <v>0</v>
      </c>
      <c r="M55" s="59"/>
      <c r="N55" s="60">
        <v>0</v>
      </c>
      <c r="O55" s="59"/>
      <c r="P55" s="60">
        <v>-2200000</v>
      </c>
      <c r="Q55" s="59"/>
      <c r="R55" s="60">
        <v>60010505232</v>
      </c>
      <c r="S55" s="59"/>
      <c r="T55" s="60">
        <v>0</v>
      </c>
      <c r="U55" s="59"/>
      <c r="V55" s="60">
        <v>0</v>
      </c>
      <c r="W55" s="59"/>
      <c r="X55" s="60">
        <v>0</v>
      </c>
      <c r="Y55" s="59"/>
      <c r="Z55" s="60">
        <v>0</v>
      </c>
      <c r="AA55" s="44"/>
      <c r="AB55" s="51">
        <v>0</v>
      </c>
    </row>
    <row r="56" spans="1:28" ht="21.75" customHeight="1" x14ac:dyDescent="0.2">
      <c r="A56" s="92" t="s">
        <v>64</v>
      </c>
      <c r="B56" s="92"/>
      <c r="C56" s="92"/>
      <c r="D56" s="44"/>
      <c r="E56" s="93">
        <v>2100000</v>
      </c>
      <c r="F56" s="93"/>
      <c r="G56" s="59"/>
      <c r="H56" s="60">
        <v>275982121740</v>
      </c>
      <c r="I56" s="59"/>
      <c r="J56" s="60">
        <v>362033678580</v>
      </c>
      <c r="K56" s="59"/>
      <c r="L56" s="60">
        <v>0</v>
      </c>
      <c r="M56" s="59"/>
      <c r="N56" s="60">
        <v>0</v>
      </c>
      <c r="O56" s="59"/>
      <c r="P56" s="60">
        <v>-2100000</v>
      </c>
      <c r="Q56" s="59"/>
      <c r="R56" s="60">
        <v>372562081627</v>
      </c>
      <c r="S56" s="59"/>
      <c r="T56" s="60">
        <v>0</v>
      </c>
      <c r="U56" s="59"/>
      <c r="V56" s="60">
        <v>0</v>
      </c>
      <c r="W56" s="59"/>
      <c r="X56" s="60">
        <v>0</v>
      </c>
      <c r="Y56" s="59"/>
      <c r="Z56" s="60">
        <v>0</v>
      </c>
      <c r="AA56" s="44"/>
      <c r="AB56" s="51">
        <v>0</v>
      </c>
    </row>
    <row r="57" spans="1:28" ht="21.75" customHeight="1" x14ac:dyDescent="0.2">
      <c r="A57" s="92" t="s">
        <v>65</v>
      </c>
      <c r="B57" s="92"/>
      <c r="C57" s="92"/>
      <c r="D57" s="44"/>
      <c r="E57" s="93">
        <v>17000000</v>
      </c>
      <c r="F57" s="93"/>
      <c r="G57" s="59"/>
      <c r="H57" s="60">
        <v>140670519402</v>
      </c>
      <c r="I57" s="59"/>
      <c r="J57" s="60">
        <v>236666317700</v>
      </c>
      <c r="K57" s="59"/>
      <c r="L57" s="60">
        <v>0</v>
      </c>
      <c r="M57" s="59"/>
      <c r="N57" s="60">
        <v>0</v>
      </c>
      <c r="O57" s="59"/>
      <c r="P57" s="60">
        <v>-17000000</v>
      </c>
      <c r="Q57" s="59"/>
      <c r="R57" s="60">
        <v>243008631218</v>
      </c>
      <c r="S57" s="59"/>
      <c r="T57" s="60">
        <v>0</v>
      </c>
      <c r="U57" s="59"/>
      <c r="V57" s="60">
        <v>0</v>
      </c>
      <c r="W57" s="59"/>
      <c r="X57" s="60">
        <v>0</v>
      </c>
      <c r="Y57" s="59"/>
      <c r="Z57" s="60">
        <v>0</v>
      </c>
      <c r="AA57" s="44"/>
      <c r="AB57" s="51">
        <v>0</v>
      </c>
    </row>
    <row r="58" spans="1:28" ht="21.75" customHeight="1" x14ac:dyDescent="0.2">
      <c r="A58" s="92" t="s">
        <v>66</v>
      </c>
      <c r="B58" s="92"/>
      <c r="C58" s="92"/>
      <c r="D58" s="44"/>
      <c r="E58" s="93">
        <v>71794872</v>
      </c>
      <c r="F58" s="93"/>
      <c r="G58" s="59"/>
      <c r="H58" s="60">
        <v>160628868665</v>
      </c>
      <c r="I58" s="59"/>
      <c r="J58" s="60">
        <v>379708654418.21503</v>
      </c>
      <c r="K58" s="59"/>
      <c r="L58" s="60">
        <v>205129</v>
      </c>
      <c r="M58" s="59"/>
      <c r="N58" s="60">
        <v>1190837171</v>
      </c>
      <c r="O58" s="59"/>
      <c r="P58" s="60">
        <v>-1</v>
      </c>
      <c r="Q58" s="59"/>
      <c r="R58" s="60">
        <v>1</v>
      </c>
      <c r="S58" s="59"/>
      <c r="T58" s="60">
        <v>72000000</v>
      </c>
      <c r="U58" s="59"/>
      <c r="V58" s="60">
        <v>7780</v>
      </c>
      <c r="W58" s="59"/>
      <c r="X58" s="60">
        <v>161819703599</v>
      </c>
      <c r="Y58" s="59"/>
      <c r="Z58" s="60">
        <v>555829963200</v>
      </c>
      <c r="AA58" s="44"/>
      <c r="AB58" s="51">
        <v>0.51</v>
      </c>
    </row>
    <row r="59" spans="1:28" ht="21.75" customHeight="1" x14ac:dyDescent="0.2">
      <c r="A59" s="92" t="s">
        <v>68</v>
      </c>
      <c r="B59" s="92"/>
      <c r="C59" s="92"/>
      <c r="D59" s="44"/>
      <c r="E59" s="93">
        <v>33546545</v>
      </c>
      <c r="F59" s="93"/>
      <c r="G59" s="59"/>
      <c r="H59" s="60">
        <v>598061042900</v>
      </c>
      <c r="I59" s="59"/>
      <c r="J59" s="60">
        <v>910572182316.58801</v>
      </c>
      <c r="K59" s="59"/>
      <c r="L59" s="60">
        <v>16453456</v>
      </c>
      <c r="M59" s="59"/>
      <c r="N59" s="60">
        <v>341572168796</v>
      </c>
      <c r="O59" s="59"/>
      <c r="P59" s="60">
        <v>-1</v>
      </c>
      <c r="Q59" s="59"/>
      <c r="R59" s="60">
        <v>1</v>
      </c>
      <c r="S59" s="59"/>
      <c r="T59" s="60">
        <v>50000000</v>
      </c>
      <c r="U59" s="59"/>
      <c r="V59" s="60">
        <v>20170</v>
      </c>
      <c r="W59" s="59"/>
      <c r="X59" s="60">
        <v>939633193529</v>
      </c>
      <c r="Y59" s="59"/>
      <c r="Z59" s="60">
        <v>1000704295000</v>
      </c>
      <c r="AA59" s="44"/>
      <c r="AB59" s="51">
        <v>0.93</v>
      </c>
    </row>
    <row r="60" spans="1:28" ht="21.75" customHeight="1" x14ac:dyDescent="0.2">
      <c r="A60" s="92" t="s">
        <v>69</v>
      </c>
      <c r="B60" s="92"/>
      <c r="C60" s="92"/>
      <c r="D60" s="44"/>
      <c r="E60" s="93">
        <v>85000000</v>
      </c>
      <c r="F60" s="93"/>
      <c r="G60" s="59"/>
      <c r="H60" s="60">
        <v>469227774533</v>
      </c>
      <c r="I60" s="59"/>
      <c r="J60" s="60">
        <v>465573084000</v>
      </c>
      <c r="K60" s="59"/>
      <c r="L60" s="60">
        <v>89000000</v>
      </c>
      <c r="M60" s="59"/>
      <c r="N60" s="60">
        <v>512241660506</v>
      </c>
      <c r="O60" s="59"/>
      <c r="P60" s="60">
        <v>0</v>
      </c>
      <c r="Q60" s="59"/>
      <c r="R60" s="60">
        <v>0</v>
      </c>
      <c r="S60" s="59"/>
      <c r="T60" s="60">
        <v>174000000</v>
      </c>
      <c r="U60" s="59"/>
      <c r="V60" s="60">
        <v>5250</v>
      </c>
      <c r="W60" s="59"/>
      <c r="X60" s="60">
        <v>981469435039</v>
      </c>
      <c r="Y60" s="59"/>
      <c r="Z60" s="60">
        <v>906438645000</v>
      </c>
      <c r="AA60" s="44"/>
      <c r="AB60" s="51">
        <v>0.84</v>
      </c>
    </row>
    <row r="61" spans="1:28" ht="21.75" customHeight="1" x14ac:dyDescent="0.2">
      <c r="A61" s="92" t="s">
        <v>70</v>
      </c>
      <c r="B61" s="92"/>
      <c r="C61" s="92"/>
      <c r="D61" s="44"/>
      <c r="E61" s="93">
        <v>120000000</v>
      </c>
      <c r="F61" s="93"/>
      <c r="G61" s="59"/>
      <c r="H61" s="60">
        <v>927617777635</v>
      </c>
      <c r="I61" s="59"/>
      <c r="J61" s="60">
        <v>1301461332000</v>
      </c>
      <c r="K61" s="59"/>
      <c r="L61" s="60">
        <v>0</v>
      </c>
      <c r="M61" s="59"/>
      <c r="N61" s="60">
        <v>0</v>
      </c>
      <c r="O61" s="59"/>
      <c r="P61" s="60">
        <v>0</v>
      </c>
      <c r="Q61" s="59"/>
      <c r="R61" s="60">
        <v>0</v>
      </c>
      <c r="S61" s="59"/>
      <c r="T61" s="60">
        <v>120000000</v>
      </c>
      <c r="U61" s="59"/>
      <c r="V61" s="60">
        <v>10060</v>
      </c>
      <c r="W61" s="59"/>
      <c r="X61" s="60">
        <v>927617777635</v>
      </c>
      <c r="Y61" s="59"/>
      <c r="Z61" s="60">
        <v>1197868344000</v>
      </c>
      <c r="AA61" s="44"/>
      <c r="AB61" s="51">
        <v>1.1100000000000001</v>
      </c>
    </row>
    <row r="62" spans="1:28" ht="21.75" customHeight="1" x14ac:dyDescent="0.2">
      <c r="A62" s="92" t="s">
        <v>71</v>
      </c>
      <c r="B62" s="92"/>
      <c r="C62" s="92"/>
      <c r="D62" s="44"/>
      <c r="E62" s="93">
        <v>25000000</v>
      </c>
      <c r="F62" s="93"/>
      <c r="G62" s="59"/>
      <c r="H62" s="60">
        <v>784665890018</v>
      </c>
      <c r="I62" s="59"/>
      <c r="J62" s="60">
        <v>860794225000</v>
      </c>
      <c r="K62" s="59"/>
      <c r="L62" s="60">
        <v>25000000</v>
      </c>
      <c r="M62" s="59"/>
      <c r="N62" s="60">
        <v>893383261878</v>
      </c>
      <c r="O62" s="59"/>
      <c r="P62" s="60">
        <v>-2000000</v>
      </c>
      <c r="Q62" s="59"/>
      <c r="R62" s="60">
        <v>76920770932</v>
      </c>
      <c r="S62" s="59"/>
      <c r="T62" s="60">
        <v>48000000</v>
      </c>
      <c r="U62" s="59"/>
      <c r="V62" s="60">
        <v>38970</v>
      </c>
      <c r="W62" s="59"/>
      <c r="X62" s="60">
        <v>1610927185804</v>
      </c>
      <c r="Y62" s="59"/>
      <c r="Z62" s="60">
        <v>1856100571200</v>
      </c>
      <c r="AA62" s="44"/>
      <c r="AB62" s="51">
        <v>1.72</v>
      </c>
    </row>
    <row r="63" spans="1:28" ht="21.75" customHeight="1" x14ac:dyDescent="0.2">
      <c r="A63" s="92" t="s">
        <v>72</v>
      </c>
      <c r="B63" s="92"/>
      <c r="C63" s="92"/>
      <c r="D63" s="44"/>
      <c r="E63" s="93">
        <v>150000000</v>
      </c>
      <c r="F63" s="93"/>
      <c r="G63" s="59"/>
      <c r="H63" s="60">
        <v>1014157747486</v>
      </c>
      <c r="I63" s="59"/>
      <c r="J63" s="60">
        <v>2433542175000</v>
      </c>
      <c r="K63" s="59"/>
      <c r="L63" s="60">
        <v>0</v>
      </c>
      <c r="M63" s="59"/>
      <c r="N63" s="60">
        <v>0</v>
      </c>
      <c r="O63" s="59"/>
      <c r="P63" s="60">
        <v>-150000000</v>
      </c>
      <c r="Q63" s="59"/>
      <c r="R63" s="60">
        <v>2518862504925</v>
      </c>
      <c r="S63" s="59"/>
      <c r="T63" s="60">
        <v>0</v>
      </c>
      <c r="U63" s="59"/>
      <c r="V63" s="60">
        <v>0</v>
      </c>
      <c r="W63" s="59"/>
      <c r="X63" s="60">
        <v>0</v>
      </c>
      <c r="Y63" s="59"/>
      <c r="Z63" s="60">
        <v>0</v>
      </c>
      <c r="AA63" s="44"/>
      <c r="AB63" s="51">
        <v>0</v>
      </c>
    </row>
    <row r="64" spans="1:28" ht="21.75" customHeight="1" x14ac:dyDescent="0.2">
      <c r="A64" s="92" t="s">
        <v>73</v>
      </c>
      <c r="B64" s="92"/>
      <c r="C64" s="92"/>
      <c r="D64" s="44"/>
      <c r="E64" s="93">
        <v>200000000</v>
      </c>
      <c r="F64" s="93"/>
      <c r="G64" s="59"/>
      <c r="H64" s="60">
        <v>1003249069817</v>
      </c>
      <c r="I64" s="59"/>
      <c r="J64" s="60">
        <v>1022038100000</v>
      </c>
      <c r="K64" s="59"/>
      <c r="L64" s="60">
        <v>0</v>
      </c>
      <c r="M64" s="59"/>
      <c r="N64" s="60">
        <v>0</v>
      </c>
      <c r="O64" s="59"/>
      <c r="P64" s="60">
        <v>0</v>
      </c>
      <c r="Q64" s="59"/>
      <c r="R64" s="60">
        <v>0</v>
      </c>
      <c r="S64" s="59"/>
      <c r="T64" s="60">
        <v>200000000</v>
      </c>
      <c r="U64" s="59"/>
      <c r="V64" s="60">
        <v>5540</v>
      </c>
      <c r="W64" s="59"/>
      <c r="X64" s="60">
        <v>1003249069817</v>
      </c>
      <c r="Y64" s="59"/>
      <c r="Z64" s="60">
        <v>1099435160000</v>
      </c>
      <c r="AA64" s="44"/>
      <c r="AB64" s="51">
        <v>1.02</v>
      </c>
    </row>
    <row r="65" spans="1:28" ht="21.75" customHeight="1" x14ac:dyDescent="0.2">
      <c r="A65" s="92" t="s">
        <v>74</v>
      </c>
      <c r="B65" s="92"/>
      <c r="C65" s="92"/>
      <c r="D65" s="44"/>
      <c r="E65" s="93">
        <v>774000000</v>
      </c>
      <c r="F65" s="93"/>
      <c r="G65" s="59"/>
      <c r="H65" s="60">
        <v>2029451338470</v>
      </c>
      <c r="I65" s="59"/>
      <c r="J65" s="60">
        <v>1002262158900</v>
      </c>
      <c r="K65" s="59"/>
      <c r="L65" s="60">
        <v>0</v>
      </c>
      <c r="M65" s="59"/>
      <c r="N65" s="60">
        <v>0</v>
      </c>
      <c r="O65" s="59"/>
      <c r="P65" s="60">
        <v>0</v>
      </c>
      <c r="Q65" s="59"/>
      <c r="R65" s="60">
        <v>0</v>
      </c>
      <c r="S65" s="59"/>
      <c r="T65" s="60">
        <v>774000000</v>
      </c>
      <c r="U65" s="59"/>
      <c r="V65" s="60">
        <v>2088</v>
      </c>
      <c r="W65" s="59"/>
      <c r="X65" s="60">
        <v>2029451338470</v>
      </c>
      <c r="Y65" s="59"/>
      <c r="Z65" s="60">
        <v>1603619454240</v>
      </c>
      <c r="AA65" s="44"/>
      <c r="AB65" s="51">
        <v>1.49</v>
      </c>
    </row>
    <row r="66" spans="1:28" ht="21.75" customHeight="1" x14ac:dyDescent="0.2">
      <c r="A66" s="92" t="s">
        <v>75</v>
      </c>
      <c r="B66" s="92"/>
      <c r="C66" s="92"/>
      <c r="D66" s="44"/>
      <c r="E66" s="93">
        <v>18000000</v>
      </c>
      <c r="F66" s="93"/>
      <c r="G66" s="59"/>
      <c r="H66" s="60">
        <v>149882340460</v>
      </c>
      <c r="I66" s="59"/>
      <c r="J66" s="60">
        <v>353466419400</v>
      </c>
      <c r="K66" s="59"/>
      <c r="L66" s="60">
        <v>0</v>
      </c>
      <c r="M66" s="59"/>
      <c r="N66" s="60">
        <v>0</v>
      </c>
      <c r="O66" s="59"/>
      <c r="P66" s="60">
        <v>0</v>
      </c>
      <c r="Q66" s="59"/>
      <c r="R66" s="60">
        <v>0</v>
      </c>
      <c r="S66" s="59"/>
      <c r="T66" s="60">
        <v>18000000</v>
      </c>
      <c r="U66" s="59"/>
      <c r="V66" s="60">
        <v>18130</v>
      </c>
      <c r="W66" s="59"/>
      <c r="X66" s="60">
        <v>149882340460</v>
      </c>
      <c r="Y66" s="59"/>
      <c r="Z66" s="60">
        <v>323817391800</v>
      </c>
      <c r="AA66" s="44"/>
      <c r="AB66" s="51">
        <v>0.3</v>
      </c>
    </row>
    <row r="67" spans="1:28" ht="21.75" customHeight="1" x14ac:dyDescent="0.2">
      <c r="A67" s="92" t="s">
        <v>76</v>
      </c>
      <c r="B67" s="92"/>
      <c r="C67" s="92"/>
      <c r="D67" s="44"/>
      <c r="E67" s="93">
        <v>27477294</v>
      </c>
      <c r="F67" s="93"/>
      <c r="G67" s="59"/>
      <c r="H67" s="60">
        <v>130747896232</v>
      </c>
      <c r="I67" s="59"/>
      <c r="J67" s="60">
        <v>211302932509.69501</v>
      </c>
      <c r="K67" s="59"/>
      <c r="L67" s="60">
        <v>0</v>
      </c>
      <c r="M67" s="59"/>
      <c r="N67" s="60">
        <v>0</v>
      </c>
      <c r="O67" s="59"/>
      <c r="P67" s="60">
        <v>0</v>
      </c>
      <c r="Q67" s="59"/>
      <c r="R67" s="60">
        <v>0</v>
      </c>
      <c r="S67" s="59"/>
      <c r="T67" s="60">
        <v>27477294</v>
      </c>
      <c r="U67" s="59"/>
      <c r="V67" s="60">
        <v>7010</v>
      </c>
      <c r="W67" s="59"/>
      <c r="X67" s="60">
        <v>130747896232</v>
      </c>
      <c r="Y67" s="59"/>
      <c r="Z67" s="60">
        <v>191126910566.83401</v>
      </c>
      <c r="AA67" s="44"/>
      <c r="AB67" s="51">
        <v>0.18</v>
      </c>
    </row>
    <row r="68" spans="1:28" ht="21.75" customHeight="1" x14ac:dyDescent="0.2">
      <c r="A68" s="92" t="s">
        <v>77</v>
      </c>
      <c r="B68" s="92"/>
      <c r="C68" s="92"/>
      <c r="D68" s="44"/>
      <c r="E68" s="93">
        <v>350000000</v>
      </c>
      <c r="F68" s="93"/>
      <c r="G68" s="59"/>
      <c r="H68" s="60">
        <v>1585016981118</v>
      </c>
      <c r="I68" s="59"/>
      <c r="J68" s="60">
        <v>2472736840000</v>
      </c>
      <c r="K68" s="59"/>
      <c r="L68" s="60">
        <v>50000000</v>
      </c>
      <c r="M68" s="59"/>
      <c r="N68" s="60">
        <v>346393401500</v>
      </c>
      <c r="O68" s="59"/>
      <c r="P68" s="60">
        <v>0</v>
      </c>
      <c r="Q68" s="59"/>
      <c r="R68" s="60">
        <v>0</v>
      </c>
      <c r="S68" s="59"/>
      <c r="T68" s="60">
        <v>400000000</v>
      </c>
      <c r="U68" s="59"/>
      <c r="V68" s="60">
        <v>8440</v>
      </c>
      <c r="W68" s="59"/>
      <c r="X68" s="60">
        <v>1931410382618</v>
      </c>
      <c r="Y68" s="59"/>
      <c r="Z68" s="60">
        <v>3349903520000</v>
      </c>
      <c r="AA68" s="44"/>
      <c r="AB68" s="51">
        <v>3.1</v>
      </c>
    </row>
    <row r="69" spans="1:28" ht="21.75" customHeight="1" x14ac:dyDescent="0.2">
      <c r="A69" s="92" t="s">
        <v>78</v>
      </c>
      <c r="B69" s="92"/>
      <c r="C69" s="92"/>
      <c r="D69" s="44"/>
      <c r="E69" s="93">
        <v>209000000</v>
      </c>
      <c r="F69" s="93"/>
      <c r="G69" s="59"/>
      <c r="H69" s="60">
        <v>309828797736</v>
      </c>
      <c r="I69" s="59"/>
      <c r="J69" s="60">
        <v>212154271890</v>
      </c>
      <c r="K69" s="59"/>
      <c r="L69" s="60">
        <v>0</v>
      </c>
      <c r="M69" s="59"/>
      <c r="N69" s="60">
        <v>0</v>
      </c>
      <c r="O69" s="59"/>
      <c r="P69" s="60">
        <v>0</v>
      </c>
      <c r="Q69" s="59"/>
      <c r="R69" s="60">
        <v>0</v>
      </c>
      <c r="S69" s="59"/>
      <c r="T69" s="60">
        <v>209000000</v>
      </c>
      <c r="U69" s="59"/>
      <c r="V69" s="60">
        <v>920</v>
      </c>
      <c r="W69" s="59"/>
      <c r="X69" s="60">
        <v>309828797736</v>
      </c>
      <c r="Y69" s="59"/>
      <c r="Z69" s="60">
        <v>190793675600</v>
      </c>
      <c r="AA69" s="44"/>
      <c r="AB69" s="51">
        <v>0.18</v>
      </c>
    </row>
    <row r="70" spans="1:28" ht="21.75" customHeight="1" x14ac:dyDescent="0.2">
      <c r="A70" s="92" t="s">
        <v>79</v>
      </c>
      <c r="B70" s="92"/>
      <c r="C70" s="92"/>
      <c r="D70" s="44"/>
      <c r="E70" s="93">
        <v>64000000</v>
      </c>
      <c r="F70" s="93"/>
      <c r="G70" s="59"/>
      <c r="H70" s="60">
        <v>678804605760</v>
      </c>
      <c r="I70" s="59"/>
      <c r="J70" s="60">
        <v>941148249600</v>
      </c>
      <c r="K70" s="59"/>
      <c r="L70" s="60">
        <v>56000000</v>
      </c>
      <c r="M70" s="59"/>
      <c r="N70" s="60">
        <v>934274673324</v>
      </c>
      <c r="O70" s="59"/>
      <c r="P70" s="60">
        <v>0</v>
      </c>
      <c r="Q70" s="59"/>
      <c r="R70" s="60">
        <v>0</v>
      </c>
      <c r="S70" s="59"/>
      <c r="T70" s="60">
        <v>120000000</v>
      </c>
      <c r="U70" s="59"/>
      <c r="V70" s="60">
        <v>21140</v>
      </c>
      <c r="W70" s="59"/>
      <c r="X70" s="60">
        <v>1613079279084</v>
      </c>
      <c r="Y70" s="59"/>
      <c r="Z70" s="60">
        <v>2517190536000</v>
      </c>
      <c r="AA70" s="44"/>
      <c r="AB70" s="51">
        <v>2.33</v>
      </c>
    </row>
    <row r="71" spans="1:28" ht="21.75" customHeight="1" x14ac:dyDescent="0.2">
      <c r="A71" s="92" t="s">
        <v>80</v>
      </c>
      <c r="B71" s="92"/>
      <c r="C71" s="92"/>
      <c r="D71" s="44"/>
      <c r="E71" s="93">
        <v>50000000</v>
      </c>
      <c r="F71" s="93"/>
      <c r="G71" s="59"/>
      <c r="H71" s="60">
        <v>597703787757</v>
      </c>
      <c r="I71" s="59"/>
      <c r="J71" s="60">
        <v>368628305000</v>
      </c>
      <c r="K71" s="59"/>
      <c r="L71" s="60">
        <v>0</v>
      </c>
      <c r="M71" s="59"/>
      <c r="N71" s="60">
        <v>0</v>
      </c>
      <c r="O71" s="59"/>
      <c r="P71" s="60">
        <v>0</v>
      </c>
      <c r="Q71" s="59"/>
      <c r="R71" s="60">
        <v>0</v>
      </c>
      <c r="S71" s="59"/>
      <c r="T71" s="60">
        <v>50000000</v>
      </c>
      <c r="U71" s="59"/>
      <c r="V71" s="60">
        <v>6630</v>
      </c>
      <c r="W71" s="59"/>
      <c r="X71" s="60">
        <v>597703787757</v>
      </c>
      <c r="Y71" s="59"/>
      <c r="Z71" s="60">
        <v>328937505000</v>
      </c>
      <c r="AA71" s="44"/>
      <c r="AB71" s="51">
        <v>0.3</v>
      </c>
    </row>
    <row r="72" spans="1:28" ht="21.75" customHeight="1" x14ac:dyDescent="0.2">
      <c r="A72" s="92" t="s">
        <v>81</v>
      </c>
      <c r="B72" s="92"/>
      <c r="C72" s="92"/>
      <c r="D72" s="44"/>
      <c r="E72" s="93">
        <v>30000000</v>
      </c>
      <c r="F72" s="93"/>
      <c r="G72" s="59"/>
      <c r="H72" s="60">
        <v>545870231231</v>
      </c>
      <c r="I72" s="59"/>
      <c r="J72" s="60">
        <v>794808270000</v>
      </c>
      <c r="K72" s="59"/>
      <c r="L72" s="60">
        <v>0</v>
      </c>
      <c r="M72" s="59"/>
      <c r="N72" s="60">
        <v>0</v>
      </c>
      <c r="O72" s="59"/>
      <c r="P72" s="60">
        <v>0</v>
      </c>
      <c r="Q72" s="59"/>
      <c r="R72" s="60">
        <v>0</v>
      </c>
      <c r="S72" s="59"/>
      <c r="T72" s="60">
        <v>30000000</v>
      </c>
      <c r="U72" s="59"/>
      <c r="V72" s="60">
        <v>27550</v>
      </c>
      <c r="W72" s="59"/>
      <c r="X72" s="60">
        <v>545870231231</v>
      </c>
      <c r="Y72" s="59"/>
      <c r="Z72" s="60">
        <v>820111155000</v>
      </c>
      <c r="AA72" s="44"/>
      <c r="AB72" s="51">
        <v>0.76</v>
      </c>
    </row>
    <row r="73" spans="1:28" ht="21.75" customHeight="1" x14ac:dyDescent="0.2">
      <c r="A73" s="92" t="s">
        <v>82</v>
      </c>
      <c r="B73" s="92"/>
      <c r="C73" s="92"/>
      <c r="D73" s="44"/>
      <c r="E73" s="93">
        <v>86252434</v>
      </c>
      <c r="F73" s="93"/>
      <c r="G73" s="59"/>
      <c r="H73" s="60">
        <v>1974904984310</v>
      </c>
      <c r="I73" s="59"/>
      <c r="J73" s="60">
        <v>2298831974123.9302</v>
      </c>
      <c r="K73" s="59"/>
      <c r="L73" s="60">
        <v>13747566</v>
      </c>
      <c r="M73" s="59"/>
      <c r="N73" s="60">
        <v>359186020357</v>
      </c>
      <c r="O73" s="59"/>
      <c r="P73" s="60">
        <v>0</v>
      </c>
      <c r="Q73" s="59"/>
      <c r="R73" s="60">
        <v>0</v>
      </c>
      <c r="S73" s="59"/>
      <c r="T73" s="60">
        <v>100000000</v>
      </c>
      <c r="U73" s="59"/>
      <c r="V73" s="60">
        <v>29030</v>
      </c>
      <c r="W73" s="59"/>
      <c r="X73" s="60">
        <v>2334091004667</v>
      </c>
      <c r="Y73" s="59"/>
      <c r="Z73" s="60">
        <v>2880559810000</v>
      </c>
      <c r="AA73" s="44"/>
      <c r="AB73" s="51">
        <v>2.67</v>
      </c>
    </row>
    <row r="74" spans="1:28" ht="21.75" customHeight="1" x14ac:dyDescent="0.2">
      <c r="A74" s="92" t="s">
        <v>83</v>
      </c>
      <c r="B74" s="92"/>
      <c r="C74" s="92"/>
      <c r="D74" s="44"/>
      <c r="E74" s="93">
        <v>300000000</v>
      </c>
      <c r="F74" s="93"/>
      <c r="G74" s="59"/>
      <c r="H74" s="60">
        <v>4803717014282</v>
      </c>
      <c r="I74" s="59"/>
      <c r="J74" s="60">
        <v>6569819670000</v>
      </c>
      <c r="K74" s="59"/>
      <c r="L74" s="60">
        <v>100000000</v>
      </c>
      <c r="M74" s="59"/>
      <c r="N74" s="60">
        <v>2057674858401</v>
      </c>
      <c r="O74" s="59"/>
      <c r="P74" s="60">
        <v>0</v>
      </c>
      <c r="Q74" s="59"/>
      <c r="R74" s="60">
        <v>0</v>
      </c>
      <c r="S74" s="59"/>
      <c r="T74" s="60">
        <v>548571426</v>
      </c>
      <c r="U74" s="59"/>
      <c r="V74" s="60">
        <v>14926</v>
      </c>
      <c r="W74" s="59"/>
      <c r="X74" s="60">
        <v>6861391872683</v>
      </c>
      <c r="Y74" s="59"/>
      <c r="Z74" s="60">
        <v>8124684041458.4004</v>
      </c>
      <c r="AA74" s="44"/>
      <c r="AB74" s="51">
        <v>7.53</v>
      </c>
    </row>
    <row r="75" spans="1:28" ht="21.75" customHeight="1" x14ac:dyDescent="0.2">
      <c r="A75" s="92" t="s">
        <v>84</v>
      </c>
      <c r="B75" s="92"/>
      <c r="C75" s="92"/>
      <c r="D75" s="44"/>
      <c r="E75" s="93">
        <v>46000000</v>
      </c>
      <c r="F75" s="93"/>
      <c r="G75" s="59"/>
      <c r="H75" s="60">
        <v>243783352258</v>
      </c>
      <c r="I75" s="59"/>
      <c r="J75" s="60">
        <v>250587865800</v>
      </c>
      <c r="K75" s="59"/>
      <c r="L75" s="60">
        <v>0</v>
      </c>
      <c r="M75" s="59"/>
      <c r="N75" s="60">
        <v>0</v>
      </c>
      <c r="O75" s="59"/>
      <c r="P75" s="60">
        <v>-46000000</v>
      </c>
      <c r="Q75" s="59"/>
      <c r="R75" s="60">
        <v>307643391892</v>
      </c>
      <c r="S75" s="59"/>
      <c r="T75" s="60">
        <v>0</v>
      </c>
      <c r="U75" s="59"/>
      <c r="V75" s="60">
        <v>0</v>
      </c>
      <c r="W75" s="59"/>
      <c r="X75" s="60">
        <v>0</v>
      </c>
      <c r="Y75" s="59"/>
      <c r="Z75" s="60">
        <v>0</v>
      </c>
      <c r="AA75" s="44"/>
      <c r="AB75" s="51">
        <v>0</v>
      </c>
    </row>
    <row r="76" spans="1:28" ht="21.75" customHeight="1" x14ac:dyDescent="0.2">
      <c r="A76" s="92" t="s">
        <v>85</v>
      </c>
      <c r="B76" s="92"/>
      <c r="C76" s="92"/>
      <c r="D76" s="44"/>
      <c r="E76" s="93">
        <v>30000000</v>
      </c>
      <c r="F76" s="93"/>
      <c r="G76" s="59"/>
      <c r="H76" s="60">
        <v>562557401037</v>
      </c>
      <c r="I76" s="59"/>
      <c r="J76" s="60">
        <v>796296675000</v>
      </c>
      <c r="K76" s="59"/>
      <c r="L76" s="60">
        <v>0</v>
      </c>
      <c r="M76" s="59"/>
      <c r="N76" s="60">
        <v>0</v>
      </c>
      <c r="O76" s="59"/>
      <c r="P76" s="60">
        <v>0</v>
      </c>
      <c r="Q76" s="59"/>
      <c r="R76" s="60">
        <v>0</v>
      </c>
      <c r="S76" s="59"/>
      <c r="T76" s="60">
        <v>30000000</v>
      </c>
      <c r="U76" s="59"/>
      <c r="V76" s="60">
        <v>28900</v>
      </c>
      <c r="W76" s="59"/>
      <c r="X76" s="60">
        <v>562557401037</v>
      </c>
      <c r="Y76" s="59"/>
      <c r="Z76" s="60">
        <v>860298090000</v>
      </c>
      <c r="AA76" s="44"/>
      <c r="AB76" s="51">
        <v>0.8</v>
      </c>
    </row>
    <row r="77" spans="1:28" ht="21.75" customHeight="1" x14ac:dyDescent="0.2">
      <c r="A77" s="92" t="s">
        <v>86</v>
      </c>
      <c r="B77" s="92"/>
      <c r="C77" s="92"/>
      <c r="D77" s="44"/>
      <c r="E77" s="93">
        <v>83326248</v>
      </c>
      <c r="F77" s="93"/>
      <c r="G77" s="59"/>
      <c r="H77" s="60">
        <v>696970046114</v>
      </c>
      <c r="I77" s="59"/>
      <c r="J77" s="60">
        <v>759022009425.17297</v>
      </c>
      <c r="K77" s="59"/>
      <c r="L77" s="60">
        <v>46673752</v>
      </c>
      <c r="M77" s="59"/>
      <c r="N77" s="60">
        <v>458920666829</v>
      </c>
      <c r="O77" s="59"/>
      <c r="P77" s="60">
        <v>0</v>
      </c>
      <c r="Q77" s="59"/>
      <c r="R77" s="60">
        <v>0</v>
      </c>
      <c r="S77" s="59"/>
      <c r="T77" s="60">
        <v>130000000</v>
      </c>
      <c r="U77" s="59"/>
      <c r="V77" s="60">
        <v>9440</v>
      </c>
      <c r="W77" s="59"/>
      <c r="X77" s="60">
        <v>1155890712943</v>
      </c>
      <c r="Y77" s="59"/>
      <c r="Z77" s="60">
        <v>1217713744000</v>
      </c>
      <c r="AA77" s="44"/>
      <c r="AB77" s="51">
        <v>1.1299999999999999</v>
      </c>
    </row>
    <row r="78" spans="1:28" ht="21.75" customHeight="1" x14ac:dyDescent="0.2">
      <c r="A78" s="92" t="s">
        <v>87</v>
      </c>
      <c r="B78" s="92"/>
      <c r="C78" s="92"/>
      <c r="D78" s="44"/>
      <c r="E78" s="93">
        <v>71393911</v>
      </c>
      <c r="F78" s="93"/>
      <c r="G78" s="59"/>
      <c r="H78" s="60">
        <v>201225565150</v>
      </c>
      <c r="I78" s="59"/>
      <c r="J78" s="60">
        <v>213447054672.79401</v>
      </c>
      <c r="K78" s="59"/>
      <c r="L78" s="60">
        <v>128606089</v>
      </c>
      <c r="M78" s="59"/>
      <c r="N78" s="60">
        <v>462088484559</v>
      </c>
      <c r="O78" s="59"/>
      <c r="P78" s="60">
        <v>0</v>
      </c>
      <c r="Q78" s="59"/>
      <c r="R78" s="60">
        <v>0</v>
      </c>
      <c r="S78" s="59"/>
      <c r="T78" s="60">
        <v>200000000</v>
      </c>
      <c r="U78" s="59"/>
      <c r="V78" s="60">
        <v>3580</v>
      </c>
      <c r="W78" s="59"/>
      <c r="X78" s="60">
        <v>663314049709</v>
      </c>
      <c r="Y78" s="59"/>
      <c r="Z78" s="60">
        <v>710465320000</v>
      </c>
      <c r="AA78" s="44"/>
      <c r="AB78" s="51">
        <v>0.66</v>
      </c>
    </row>
    <row r="79" spans="1:28" ht="21.75" customHeight="1" x14ac:dyDescent="0.2">
      <c r="A79" s="92" t="s">
        <v>88</v>
      </c>
      <c r="B79" s="92"/>
      <c r="C79" s="92"/>
      <c r="D79" s="44"/>
      <c r="E79" s="93">
        <v>34287118</v>
      </c>
      <c r="F79" s="93"/>
      <c r="G79" s="59"/>
      <c r="H79" s="60">
        <v>676642721081</v>
      </c>
      <c r="I79" s="59"/>
      <c r="J79" s="60">
        <v>649821700837.12598</v>
      </c>
      <c r="K79" s="59"/>
      <c r="L79" s="60">
        <v>5712882</v>
      </c>
      <c r="M79" s="59"/>
      <c r="N79" s="60">
        <v>109222874384</v>
      </c>
      <c r="O79" s="59"/>
      <c r="P79" s="60">
        <v>0</v>
      </c>
      <c r="Q79" s="59"/>
      <c r="R79" s="60">
        <v>0</v>
      </c>
      <c r="S79" s="59"/>
      <c r="T79" s="60">
        <v>40000000</v>
      </c>
      <c r="U79" s="59"/>
      <c r="V79" s="60">
        <v>18870</v>
      </c>
      <c r="W79" s="59"/>
      <c r="X79" s="60">
        <v>785865595465</v>
      </c>
      <c r="Y79" s="59"/>
      <c r="Z79" s="60">
        <v>748965396000</v>
      </c>
      <c r="AA79" s="44"/>
      <c r="AB79" s="51">
        <v>0.69</v>
      </c>
    </row>
    <row r="80" spans="1:28" ht="21.75" customHeight="1" x14ac:dyDescent="0.2">
      <c r="A80" s="92" t="s">
        <v>89</v>
      </c>
      <c r="B80" s="92"/>
      <c r="C80" s="92"/>
      <c r="D80" s="44"/>
      <c r="E80" s="93">
        <v>8584508</v>
      </c>
      <c r="F80" s="93"/>
      <c r="G80" s="59"/>
      <c r="H80" s="60">
        <v>104205282571</v>
      </c>
      <c r="I80" s="59"/>
      <c r="J80" s="60">
        <v>130498054218.411</v>
      </c>
      <c r="K80" s="59"/>
      <c r="L80" s="60">
        <v>26415492</v>
      </c>
      <c r="M80" s="59"/>
      <c r="N80" s="60">
        <v>426829758497</v>
      </c>
      <c r="O80" s="59"/>
      <c r="P80" s="60">
        <v>0</v>
      </c>
      <c r="Q80" s="59"/>
      <c r="R80" s="60">
        <v>0</v>
      </c>
      <c r="S80" s="59"/>
      <c r="T80" s="60">
        <v>35000000</v>
      </c>
      <c r="U80" s="59"/>
      <c r="V80" s="60">
        <v>18140</v>
      </c>
      <c r="W80" s="59"/>
      <c r="X80" s="60">
        <v>531035041068</v>
      </c>
      <c r="Y80" s="59"/>
      <c r="Z80" s="60">
        <v>629992223000</v>
      </c>
      <c r="AA80" s="44"/>
      <c r="AB80" s="51">
        <v>0.57999999999999996</v>
      </c>
    </row>
    <row r="81" spans="1:28" ht="21.75" customHeight="1" x14ac:dyDescent="0.2">
      <c r="A81" s="92" t="s">
        <v>90</v>
      </c>
      <c r="B81" s="92"/>
      <c r="C81" s="92"/>
      <c r="D81" s="44"/>
      <c r="E81" s="93">
        <v>40050000</v>
      </c>
      <c r="F81" s="93"/>
      <c r="G81" s="59"/>
      <c r="H81" s="60">
        <v>238085798479</v>
      </c>
      <c r="I81" s="59"/>
      <c r="J81" s="60">
        <v>414889916940</v>
      </c>
      <c r="K81" s="59"/>
      <c r="L81" s="60">
        <v>0</v>
      </c>
      <c r="M81" s="59"/>
      <c r="N81" s="60">
        <v>0</v>
      </c>
      <c r="O81" s="59"/>
      <c r="P81" s="60">
        <v>0</v>
      </c>
      <c r="Q81" s="59"/>
      <c r="R81" s="60">
        <v>0</v>
      </c>
      <c r="S81" s="59"/>
      <c r="T81" s="60">
        <v>40050000</v>
      </c>
      <c r="U81" s="59"/>
      <c r="V81" s="60">
        <v>9520</v>
      </c>
      <c r="W81" s="59"/>
      <c r="X81" s="60">
        <v>238085798479</v>
      </c>
      <c r="Y81" s="59"/>
      <c r="Z81" s="60">
        <v>378328736520</v>
      </c>
      <c r="AA81" s="44"/>
      <c r="AB81" s="51">
        <v>0.35</v>
      </c>
    </row>
    <row r="82" spans="1:28" ht="21.75" customHeight="1" x14ac:dyDescent="0.2">
      <c r="A82" s="92" t="s">
        <v>91</v>
      </c>
      <c r="B82" s="92"/>
      <c r="C82" s="92"/>
      <c r="D82" s="44"/>
      <c r="E82" s="93">
        <v>45850518</v>
      </c>
      <c r="F82" s="93"/>
      <c r="G82" s="59"/>
      <c r="H82" s="60">
        <v>227029798092</v>
      </c>
      <c r="I82" s="59"/>
      <c r="J82" s="60">
        <v>244768983007.72699</v>
      </c>
      <c r="K82" s="59"/>
      <c r="L82" s="60">
        <v>7649482</v>
      </c>
      <c r="M82" s="59"/>
      <c r="N82" s="60">
        <v>40534256302</v>
      </c>
      <c r="O82" s="59"/>
      <c r="P82" s="60">
        <v>0</v>
      </c>
      <c r="Q82" s="59"/>
      <c r="R82" s="60">
        <v>0</v>
      </c>
      <c r="S82" s="59"/>
      <c r="T82" s="60">
        <v>53500000</v>
      </c>
      <c r="U82" s="59"/>
      <c r="V82" s="60">
        <v>4590</v>
      </c>
      <c r="W82" s="59"/>
      <c r="X82" s="60">
        <v>267564054394</v>
      </c>
      <c r="Y82" s="59"/>
      <c r="Z82" s="60">
        <v>243666782550</v>
      </c>
      <c r="AA82" s="44"/>
      <c r="AB82" s="51">
        <v>0.23</v>
      </c>
    </row>
    <row r="83" spans="1:28" ht="21.75" customHeight="1" x14ac:dyDescent="0.2">
      <c r="A83" s="92" t="s">
        <v>92</v>
      </c>
      <c r="B83" s="92"/>
      <c r="C83" s="92"/>
      <c r="D83" s="44"/>
      <c r="E83" s="93">
        <v>40400000</v>
      </c>
      <c r="F83" s="93"/>
      <c r="G83" s="59"/>
      <c r="H83" s="60">
        <v>394705464533</v>
      </c>
      <c r="I83" s="59"/>
      <c r="J83" s="60">
        <v>380833226000</v>
      </c>
      <c r="K83" s="59"/>
      <c r="L83" s="60">
        <v>28600000</v>
      </c>
      <c r="M83" s="59"/>
      <c r="N83" s="60">
        <v>274047766705</v>
      </c>
      <c r="O83" s="59"/>
      <c r="P83" s="60">
        <v>0</v>
      </c>
      <c r="Q83" s="59"/>
      <c r="R83" s="60">
        <v>0</v>
      </c>
      <c r="S83" s="59"/>
      <c r="T83" s="60">
        <v>69000000</v>
      </c>
      <c r="U83" s="59"/>
      <c r="V83" s="60">
        <v>8130</v>
      </c>
      <c r="W83" s="59"/>
      <c r="X83" s="60">
        <v>668753231238</v>
      </c>
      <c r="Y83" s="59"/>
      <c r="Z83" s="60">
        <v>556633701900</v>
      </c>
      <c r="AA83" s="44"/>
      <c r="AB83" s="51">
        <v>0.52</v>
      </c>
    </row>
    <row r="84" spans="1:28" ht="21.75" customHeight="1" x14ac:dyDescent="0.2">
      <c r="A84" s="92" t="s">
        <v>93</v>
      </c>
      <c r="B84" s="92"/>
      <c r="C84" s="92"/>
      <c r="D84" s="44"/>
      <c r="E84" s="93">
        <v>159000000</v>
      </c>
      <c r="F84" s="93"/>
      <c r="G84" s="59"/>
      <c r="H84" s="60">
        <v>560831276845</v>
      </c>
      <c r="I84" s="59"/>
      <c r="J84" s="60">
        <v>721644233820</v>
      </c>
      <c r="K84" s="59"/>
      <c r="L84" s="60">
        <v>0</v>
      </c>
      <c r="M84" s="59"/>
      <c r="N84" s="60">
        <v>0</v>
      </c>
      <c r="O84" s="59"/>
      <c r="P84" s="60">
        <v>0</v>
      </c>
      <c r="Q84" s="59"/>
      <c r="R84" s="60">
        <v>0</v>
      </c>
      <c r="S84" s="59"/>
      <c r="T84" s="60">
        <v>159000000</v>
      </c>
      <c r="U84" s="59"/>
      <c r="V84" s="60">
        <v>4400</v>
      </c>
      <c r="W84" s="59"/>
      <c r="X84" s="60">
        <v>560831276845</v>
      </c>
      <c r="Y84" s="59"/>
      <c r="Z84" s="60">
        <v>694192092000</v>
      </c>
      <c r="AA84" s="44"/>
      <c r="AB84" s="51">
        <v>0.64</v>
      </c>
    </row>
    <row r="85" spans="1:28" ht="21.75" customHeight="1" x14ac:dyDescent="0.2">
      <c r="A85" s="92" t="s">
        <v>94</v>
      </c>
      <c r="B85" s="92"/>
      <c r="C85" s="92"/>
      <c r="D85" s="44"/>
      <c r="E85" s="93">
        <v>125800000</v>
      </c>
      <c r="F85" s="93"/>
      <c r="G85" s="59"/>
      <c r="H85" s="60">
        <v>1079565091842</v>
      </c>
      <c r="I85" s="59"/>
      <c r="J85" s="60">
        <v>1079758445900</v>
      </c>
      <c r="K85" s="59"/>
      <c r="L85" s="60">
        <v>200000</v>
      </c>
      <c r="M85" s="59"/>
      <c r="N85" s="60">
        <v>1708505341</v>
      </c>
      <c r="O85" s="59"/>
      <c r="P85" s="60">
        <v>0</v>
      </c>
      <c r="Q85" s="59"/>
      <c r="R85" s="60">
        <v>0</v>
      </c>
      <c r="S85" s="59"/>
      <c r="T85" s="60">
        <v>126000000</v>
      </c>
      <c r="U85" s="59"/>
      <c r="V85" s="60">
        <v>6910</v>
      </c>
      <c r="W85" s="59"/>
      <c r="X85" s="60">
        <v>1081273597183</v>
      </c>
      <c r="Y85" s="59"/>
      <c r="Z85" s="60">
        <v>863929798200</v>
      </c>
      <c r="AA85" s="44"/>
      <c r="AB85" s="51">
        <v>0.8</v>
      </c>
    </row>
    <row r="86" spans="1:28" ht="21.75" customHeight="1" x14ac:dyDescent="0.2">
      <c r="A86" s="92" t="s">
        <v>95</v>
      </c>
      <c r="B86" s="92"/>
      <c r="C86" s="92"/>
      <c r="D86" s="44"/>
      <c r="E86" s="93">
        <v>27000000</v>
      </c>
      <c r="F86" s="93"/>
      <c r="G86" s="59"/>
      <c r="H86" s="60">
        <v>390634954460</v>
      </c>
      <c r="I86" s="59"/>
      <c r="J86" s="60">
        <v>410710475700</v>
      </c>
      <c r="K86" s="59"/>
      <c r="L86" s="60">
        <v>3000000</v>
      </c>
      <c r="M86" s="59"/>
      <c r="N86" s="60">
        <v>43254061895</v>
      </c>
      <c r="O86" s="59"/>
      <c r="P86" s="60">
        <v>0</v>
      </c>
      <c r="Q86" s="59"/>
      <c r="R86" s="60">
        <v>0</v>
      </c>
      <c r="S86" s="59"/>
      <c r="T86" s="60">
        <v>30000000</v>
      </c>
      <c r="U86" s="59"/>
      <c r="V86" s="60">
        <v>14120</v>
      </c>
      <c r="W86" s="59"/>
      <c r="X86" s="60">
        <v>433889016355</v>
      </c>
      <c r="Y86" s="59"/>
      <c r="Z86" s="60">
        <v>420325572000</v>
      </c>
      <c r="AA86" s="44"/>
      <c r="AB86" s="51">
        <v>0.39</v>
      </c>
    </row>
    <row r="87" spans="1:28" ht="21.75" customHeight="1" x14ac:dyDescent="0.2">
      <c r="A87" s="92" t="s">
        <v>96</v>
      </c>
      <c r="B87" s="92"/>
      <c r="C87" s="92"/>
      <c r="D87" s="44"/>
      <c r="E87" s="93">
        <v>360000</v>
      </c>
      <c r="F87" s="93"/>
      <c r="G87" s="59"/>
      <c r="H87" s="60">
        <v>3747399555</v>
      </c>
      <c r="I87" s="59"/>
      <c r="J87" s="60">
        <v>5961955068</v>
      </c>
      <c r="K87" s="59"/>
      <c r="L87" s="60">
        <v>0</v>
      </c>
      <c r="M87" s="59"/>
      <c r="N87" s="60">
        <v>0</v>
      </c>
      <c r="O87" s="59"/>
      <c r="P87" s="60">
        <v>-360000</v>
      </c>
      <c r="Q87" s="59"/>
      <c r="R87" s="60">
        <v>6058403759</v>
      </c>
      <c r="S87" s="59"/>
      <c r="T87" s="60">
        <v>0</v>
      </c>
      <c r="U87" s="59"/>
      <c r="V87" s="60">
        <v>0</v>
      </c>
      <c r="W87" s="59"/>
      <c r="X87" s="60">
        <v>0</v>
      </c>
      <c r="Y87" s="59"/>
      <c r="Z87" s="60">
        <v>0</v>
      </c>
      <c r="AA87" s="44"/>
      <c r="AB87" s="51">
        <v>0</v>
      </c>
    </row>
    <row r="88" spans="1:28" ht="21.75" customHeight="1" x14ac:dyDescent="0.2">
      <c r="A88" s="92" t="s">
        <v>97</v>
      </c>
      <c r="B88" s="92"/>
      <c r="C88" s="92"/>
      <c r="D88" s="44"/>
      <c r="E88" s="93">
        <v>150000000</v>
      </c>
      <c r="F88" s="93"/>
      <c r="G88" s="59"/>
      <c r="H88" s="60">
        <v>1133715190750</v>
      </c>
      <c r="I88" s="59"/>
      <c r="J88" s="60">
        <v>980858895000</v>
      </c>
      <c r="K88" s="59"/>
      <c r="L88" s="60">
        <v>200000</v>
      </c>
      <c r="M88" s="59"/>
      <c r="N88" s="60">
        <v>1373649672</v>
      </c>
      <c r="O88" s="59"/>
      <c r="P88" s="60">
        <v>0</v>
      </c>
      <c r="Q88" s="59"/>
      <c r="R88" s="60">
        <v>0</v>
      </c>
      <c r="S88" s="59"/>
      <c r="T88" s="60">
        <v>150200000</v>
      </c>
      <c r="U88" s="59"/>
      <c r="V88" s="60">
        <v>7120</v>
      </c>
      <c r="W88" s="59"/>
      <c r="X88" s="60">
        <v>1135088840422</v>
      </c>
      <c r="Y88" s="59"/>
      <c r="Z88" s="60">
        <v>1061157352480</v>
      </c>
      <c r="AA88" s="44"/>
      <c r="AB88" s="51">
        <v>0.98</v>
      </c>
    </row>
    <row r="89" spans="1:28" ht="21.75" customHeight="1" x14ac:dyDescent="0.2">
      <c r="A89" s="92" t="s">
        <v>98</v>
      </c>
      <c r="B89" s="92"/>
      <c r="C89" s="92"/>
      <c r="D89" s="44"/>
      <c r="E89" s="93">
        <v>73700000</v>
      </c>
      <c r="F89" s="93"/>
      <c r="G89" s="59"/>
      <c r="H89" s="60">
        <v>401641670537</v>
      </c>
      <c r="I89" s="59"/>
      <c r="J89" s="60">
        <v>832954105610</v>
      </c>
      <c r="K89" s="59"/>
      <c r="L89" s="60">
        <v>0</v>
      </c>
      <c r="M89" s="59"/>
      <c r="N89" s="60">
        <v>0</v>
      </c>
      <c r="O89" s="59"/>
      <c r="P89" s="60">
        <v>0</v>
      </c>
      <c r="Q89" s="59"/>
      <c r="R89" s="60">
        <v>0</v>
      </c>
      <c r="S89" s="59"/>
      <c r="T89" s="60">
        <v>73700000</v>
      </c>
      <c r="U89" s="59"/>
      <c r="V89" s="60">
        <v>9510</v>
      </c>
      <c r="W89" s="59"/>
      <c r="X89" s="60">
        <v>401641670537</v>
      </c>
      <c r="Y89" s="59"/>
      <c r="Z89" s="60">
        <v>695469143490</v>
      </c>
      <c r="AA89" s="44"/>
      <c r="AB89" s="51">
        <v>0.64</v>
      </c>
    </row>
    <row r="90" spans="1:28" ht="21.75" customHeight="1" x14ac:dyDescent="0.2">
      <c r="A90" s="92" t="s">
        <v>99</v>
      </c>
      <c r="B90" s="92"/>
      <c r="C90" s="92"/>
      <c r="D90" s="44"/>
      <c r="E90" s="93">
        <v>219000</v>
      </c>
      <c r="F90" s="93"/>
      <c r="G90" s="59"/>
      <c r="H90" s="60">
        <v>5272092653</v>
      </c>
      <c r="I90" s="59"/>
      <c r="J90" s="60">
        <v>6323637483</v>
      </c>
      <c r="K90" s="59"/>
      <c r="L90" s="60">
        <v>0</v>
      </c>
      <c r="M90" s="59"/>
      <c r="N90" s="60">
        <v>0</v>
      </c>
      <c r="O90" s="59"/>
      <c r="P90" s="60">
        <v>0</v>
      </c>
      <c r="Q90" s="59"/>
      <c r="R90" s="60">
        <v>0</v>
      </c>
      <c r="S90" s="59"/>
      <c r="T90" s="60">
        <v>219000</v>
      </c>
      <c r="U90" s="59"/>
      <c r="V90" s="60">
        <v>27190</v>
      </c>
      <c r="W90" s="59"/>
      <c r="X90" s="60">
        <v>5272092653</v>
      </c>
      <c r="Y90" s="59"/>
      <c r="Z90" s="60">
        <v>5908580864.6999998</v>
      </c>
      <c r="AA90" s="44"/>
      <c r="AB90" s="51">
        <v>0.01</v>
      </c>
    </row>
    <row r="91" spans="1:28" ht="21.75" customHeight="1" x14ac:dyDescent="0.2">
      <c r="A91" s="92" t="s">
        <v>100</v>
      </c>
      <c r="B91" s="92"/>
      <c r="C91" s="92"/>
      <c r="D91" s="44"/>
      <c r="E91" s="93">
        <v>0</v>
      </c>
      <c r="F91" s="93"/>
      <c r="G91" s="59"/>
      <c r="H91" s="60">
        <v>0</v>
      </c>
      <c r="I91" s="59"/>
      <c r="J91" s="60">
        <v>0</v>
      </c>
      <c r="K91" s="59"/>
      <c r="L91" s="60">
        <v>3256831</v>
      </c>
      <c r="M91" s="59"/>
      <c r="N91" s="60">
        <v>117562594670</v>
      </c>
      <c r="O91" s="59"/>
      <c r="P91" s="60">
        <v>0</v>
      </c>
      <c r="Q91" s="59"/>
      <c r="R91" s="60">
        <v>0</v>
      </c>
      <c r="S91" s="59"/>
      <c r="T91" s="60">
        <v>3256831</v>
      </c>
      <c r="U91" s="59"/>
      <c r="V91" s="60">
        <v>36680</v>
      </c>
      <c r="W91" s="59"/>
      <c r="X91" s="60">
        <v>117562594670</v>
      </c>
      <c r="Y91" s="59"/>
      <c r="Z91" s="60">
        <v>118537130942.85201</v>
      </c>
      <c r="AA91" s="44"/>
      <c r="AB91" s="51">
        <v>0.11</v>
      </c>
    </row>
    <row r="92" spans="1:28" ht="21.75" customHeight="1" x14ac:dyDescent="0.2">
      <c r="A92" s="92" t="s">
        <v>101</v>
      </c>
      <c r="B92" s="92"/>
      <c r="C92" s="92"/>
      <c r="D92" s="44"/>
      <c r="E92" s="93">
        <v>0</v>
      </c>
      <c r="F92" s="93"/>
      <c r="G92" s="59"/>
      <c r="H92" s="60">
        <v>0</v>
      </c>
      <c r="I92" s="59"/>
      <c r="J92" s="60">
        <v>0</v>
      </c>
      <c r="K92" s="59"/>
      <c r="L92" s="60">
        <v>31000000</v>
      </c>
      <c r="M92" s="59"/>
      <c r="N92" s="60">
        <v>1663411176917</v>
      </c>
      <c r="O92" s="59"/>
      <c r="P92" s="60">
        <v>0</v>
      </c>
      <c r="Q92" s="59"/>
      <c r="R92" s="60">
        <v>0</v>
      </c>
      <c r="S92" s="59"/>
      <c r="T92" s="60">
        <v>31000000</v>
      </c>
      <c r="U92" s="59"/>
      <c r="V92" s="60">
        <v>61770</v>
      </c>
      <c r="W92" s="59"/>
      <c r="X92" s="60">
        <v>1663411176917</v>
      </c>
      <c r="Y92" s="59"/>
      <c r="Z92" s="60">
        <v>1900068054900</v>
      </c>
      <c r="AA92" s="44"/>
      <c r="AB92" s="51">
        <v>1.76</v>
      </c>
    </row>
    <row r="93" spans="1:28" ht="21.75" customHeight="1" x14ac:dyDescent="0.2">
      <c r="A93" s="92" t="s">
        <v>102</v>
      </c>
      <c r="B93" s="92"/>
      <c r="C93" s="92"/>
      <c r="D93" s="44"/>
      <c r="E93" s="93">
        <v>0</v>
      </c>
      <c r="F93" s="93"/>
      <c r="G93" s="59"/>
      <c r="H93" s="60">
        <v>0</v>
      </c>
      <c r="I93" s="59"/>
      <c r="J93" s="60">
        <v>0</v>
      </c>
      <c r="K93" s="59"/>
      <c r="L93" s="60">
        <v>57552497</v>
      </c>
      <c r="M93" s="59"/>
      <c r="N93" s="60">
        <v>377619206051</v>
      </c>
      <c r="O93" s="59"/>
      <c r="P93" s="60">
        <v>0</v>
      </c>
      <c r="Q93" s="59"/>
      <c r="R93" s="60">
        <v>0</v>
      </c>
      <c r="S93" s="59"/>
      <c r="T93" s="60">
        <v>57552497</v>
      </c>
      <c r="U93" s="59"/>
      <c r="V93" s="60">
        <v>7330</v>
      </c>
      <c r="W93" s="59"/>
      <c r="X93" s="60">
        <v>377619206051</v>
      </c>
      <c r="Y93" s="59"/>
      <c r="Z93" s="60">
        <v>418598826732.73297</v>
      </c>
      <c r="AA93" s="44"/>
      <c r="AB93" s="51">
        <v>0.39</v>
      </c>
    </row>
    <row r="94" spans="1:28" ht="21.75" customHeight="1" x14ac:dyDescent="0.2">
      <c r="A94" s="92" t="s">
        <v>103</v>
      </c>
      <c r="B94" s="92"/>
      <c r="C94" s="92"/>
      <c r="D94" s="44"/>
      <c r="E94" s="93">
        <v>0</v>
      </c>
      <c r="F94" s="93"/>
      <c r="G94" s="59"/>
      <c r="H94" s="60">
        <v>0</v>
      </c>
      <c r="I94" s="59"/>
      <c r="J94" s="60">
        <v>0</v>
      </c>
      <c r="K94" s="59"/>
      <c r="L94" s="60">
        <v>70000000</v>
      </c>
      <c r="M94" s="59"/>
      <c r="N94" s="60">
        <v>248293115239</v>
      </c>
      <c r="O94" s="59"/>
      <c r="P94" s="60">
        <v>0</v>
      </c>
      <c r="Q94" s="59"/>
      <c r="R94" s="60">
        <v>0</v>
      </c>
      <c r="S94" s="59"/>
      <c r="T94" s="60">
        <v>70000000</v>
      </c>
      <c r="U94" s="59"/>
      <c r="V94" s="60">
        <v>4090</v>
      </c>
      <c r="W94" s="59"/>
      <c r="X94" s="60">
        <v>248293115239</v>
      </c>
      <c r="Y94" s="59"/>
      <c r="Z94" s="60">
        <v>284086901000</v>
      </c>
      <c r="AA94" s="44"/>
      <c r="AB94" s="51">
        <v>0.26</v>
      </c>
    </row>
    <row r="95" spans="1:28" ht="21.75" customHeight="1" x14ac:dyDescent="0.2">
      <c r="A95" s="92" t="s">
        <v>104</v>
      </c>
      <c r="B95" s="92"/>
      <c r="C95" s="92"/>
      <c r="D95" s="44"/>
      <c r="E95" s="93">
        <v>0</v>
      </c>
      <c r="F95" s="93"/>
      <c r="G95" s="59"/>
      <c r="H95" s="60">
        <v>0</v>
      </c>
      <c r="I95" s="59"/>
      <c r="J95" s="60">
        <v>0</v>
      </c>
      <c r="K95" s="59"/>
      <c r="L95" s="60">
        <v>45000000</v>
      </c>
      <c r="M95" s="59"/>
      <c r="N95" s="60">
        <v>302600362905</v>
      </c>
      <c r="O95" s="59"/>
      <c r="P95" s="60">
        <v>0</v>
      </c>
      <c r="Q95" s="59"/>
      <c r="R95" s="60">
        <v>0</v>
      </c>
      <c r="S95" s="59"/>
      <c r="T95" s="60">
        <v>45000000</v>
      </c>
      <c r="U95" s="59"/>
      <c r="V95" s="60">
        <v>7010</v>
      </c>
      <c r="W95" s="59"/>
      <c r="X95" s="60">
        <v>302600362905</v>
      </c>
      <c r="Y95" s="59"/>
      <c r="Z95" s="60">
        <v>313011571500</v>
      </c>
      <c r="AA95" s="44"/>
      <c r="AB95" s="51">
        <v>0.28999999999999998</v>
      </c>
    </row>
    <row r="96" spans="1:28" ht="21.75" customHeight="1" x14ac:dyDescent="0.2">
      <c r="A96" s="92" t="s">
        <v>105</v>
      </c>
      <c r="B96" s="92"/>
      <c r="C96" s="92"/>
      <c r="D96" s="44"/>
      <c r="E96" s="93">
        <v>0</v>
      </c>
      <c r="F96" s="93"/>
      <c r="G96" s="59"/>
      <c r="H96" s="60">
        <v>0</v>
      </c>
      <c r="I96" s="59"/>
      <c r="J96" s="60">
        <v>0</v>
      </c>
      <c r="K96" s="59"/>
      <c r="L96" s="60">
        <v>20330152</v>
      </c>
      <c r="M96" s="59"/>
      <c r="N96" s="60">
        <v>693587181965</v>
      </c>
      <c r="O96" s="59"/>
      <c r="P96" s="60">
        <v>-330152</v>
      </c>
      <c r="Q96" s="59"/>
      <c r="R96" s="60">
        <v>11718249349</v>
      </c>
      <c r="S96" s="59"/>
      <c r="T96" s="60">
        <v>20000000</v>
      </c>
      <c r="U96" s="59"/>
      <c r="V96" s="60">
        <v>35830</v>
      </c>
      <c r="W96" s="59"/>
      <c r="X96" s="60">
        <v>682323655981</v>
      </c>
      <c r="Y96" s="59"/>
      <c r="Z96" s="60">
        <v>711060682000</v>
      </c>
      <c r="AA96" s="44"/>
      <c r="AB96" s="51">
        <v>0.66</v>
      </c>
    </row>
    <row r="97" spans="1:30" ht="21.75" customHeight="1" x14ac:dyDescent="0.2">
      <c r="A97" s="92" t="s">
        <v>106</v>
      </c>
      <c r="B97" s="92"/>
      <c r="C97" s="92"/>
      <c r="D97" s="44"/>
      <c r="E97" s="93">
        <v>0</v>
      </c>
      <c r="F97" s="93"/>
      <c r="G97" s="59"/>
      <c r="H97" s="60">
        <v>0</v>
      </c>
      <c r="I97" s="59"/>
      <c r="J97" s="60">
        <v>0</v>
      </c>
      <c r="K97" s="59"/>
      <c r="L97" s="60">
        <v>59855745</v>
      </c>
      <c r="M97" s="59"/>
      <c r="N97" s="60">
        <v>781676770696</v>
      </c>
      <c r="O97" s="59"/>
      <c r="P97" s="60">
        <v>0</v>
      </c>
      <c r="Q97" s="59"/>
      <c r="R97" s="60">
        <v>0</v>
      </c>
      <c r="S97" s="59"/>
      <c r="T97" s="60">
        <v>59855745</v>
      </c>
      <c r="U97" s="59"/>
      <c r="V97" s="60">
        <v>13860</v>
      </c>
      <c r="W97" s="59"/>
      <c r="X97" s="60">
        <v>781676770696</v>
      </c>
      <c r="Y97" s="59"/>
      <c r="Z97" s="60">
        <v>823187812863.33899</v>
      </c>
      <c r="AA97" s="44"/>
      <c r="AB97" s="51">
        <v>0.76</v>
      </c>
    </row>
    <row r="98" spans="1:30" ht="21.75" customHeight="1" x14ac:dyDescent="0.2">
      <c r="A98" s="96" t="s">
        <v>107</v>
      </c>
      <c r="B98" s="96"/>
      <c r="C98" s="96"/>
      <c r="D98" s="53"/>
      <c r="E98" s="93">
        <v>0</v>
      </c>
      <c r="F98" s="97"/>
      <c r="G98" s="59"/>
      <c r="H98" s="61">
        <v>0</v>
      </c>
      <c r="I98" s="59"/>
      <c r="J98" s="61">
        <v>0</v>
      </c>
      <c r="K98" s="59"/>
      <c r="L98" s="61">
        <v>12684043</v>
      </c>
      <c r="M98" s="59"/>
      <c r="N98" s="61">
        <v>88535937785</v>
      </c>
      <c r="O98" s="59"/>
      <c r="P98" s="61">
        <v>-12684043</v>
      </c>
      <c r="Q98" s="59"/>
      <c r="R98" s="61">
        <v>114910680809</v>
      </c>
      <c r="S98" s="59"/>
      <c r="T98" s="61">
        <v>0</v>
      </c>
      <c r="U98" s="59"/>
      <c r="V98" s="61">
        <v>0</v>
      </c>
      <c r="W98" s="59"/>
      <c r="X98" s="61">
        <v>0</v>
      </c>
      <c r="Y98" s="59"/>
      <c r="Z98" s="61">
        <v>0</v>
      </c>
      <c r="AA98" s="44"/>
      <c r="AB98" s="55">
        <v>0</v>
      </c>
    </row>
    <row r="99" spans="1:30" ht="21.75" customHeight="1" x14ac:dyDescent="0.2">
      <c r="A99" s="98" t="s">
        <v>108</v>
      </c>
      <c r="B99" s="98"/>
      <c r="C99" s="98"/>
      <c r="D99" s="98"/>
      <c r="E99" s="59"/>
      <c r="F99" s="62">
        <f>SUM(E11:F98)</f>
        <v>11176909019</v>
      </c>
      <c r="G99" s="59"/>
      <c r="H99" s="62">
        <f>SUM(H11:H98)</f>
        <v>62077763598397</v>
      </c>
      <c r="I99" s="59"/>
      <c r="J99" s="62">
        <f>SUM(J11:J98)</f>
        <v>83151485059669.984</v>
      </c>
      <c r="K99" s="59"/>
      <c r="L99" s="62">
        <f>SUM(L11:L98)</f>
        <v>2460385091</v>
      </c>
      <c r="M99" s="59"/>
      <c r="N99" s="62">
        <f>SUM(N11:N98)</f>
        <v>24187654022966</v>
      </c>
      <c r="O99" s="59"/>
      <c r="P99" s="62">
        <f>SUM(P11:P98)</f>
        <v>-2084635996</v>
      </c>
      <c r="Q99" s="59"/>
      <c r="R99" s="62">
        <f>SUM(R11:R98)</f>
        <v>15701666801733</v>
      </c>
      <c r="S99" s="59"/>
      <c r="T99" s="62">
        <f>SUM(T11:T98)</f>
        <v>11954259647</v>
      </c>
      <c r="U99" s="59"/>
      <c r="V99" s="62">
        <f>SUM(V11:V98)</f>
        <v>1134075</v>
      </c>
      <c r="W99" s="59"/>
      <c r="X99" s="62">
        <f>SUM(X11:X98)</f>
        <v>74491769968582</v>
      </c>
      <c r="Y99" s="59"/>
      <c r="Z99" s="62">
        <f>SUM(Z11:Z98)</f>
        <v>94292190612928.156</v>
      </c>
      <c r="AA99" s="44"/>
      <c r="AB99" s="57">
        <f>SUM(AB11:AB98)</f>
        <v>87.330000000000027</v>
      </c>
    </row>
    <row r="102" spans="1:30" x14ac:dyDescent="0.4">
      <c r="L102" s="37"/>
    </row>
    <row r="103" spans="1:30" x14ac:dyDescent="0.4">
      <c r="P103" s="37"/>
    </row>
    <row r="104" spans="1:30" ht="9.75" customHeight="1" x14ac:dyDescent="0.4">
      <c r="L104" s="37"/>
      <c r="T104" s="37"/>
      <c r="X104" s="37"/>
    </row>
    <row r="105" spans="1:30" x14ac:dyDescent="0.4">
      <c r="P105" s="37"/>
    </row>
    <row r="106" spans="1:30" x14ac:dyDescent="0.4">
      <c r="F106" s="37"/>
      <c r="T106" s="37"/>
    </row>
    <row r="108" spans="1:30" x14ac:dyDescent="0.4">
      <c r="X108" s="37"/>
    </row>
    <row r="110" spans="1:30" ht="18.75" x14ac:dyDescent="0.4">
      <c r="C110" s="94"/>
      <c r="D110" s="94"/>
      <c r="E110" s="94"/>
      <c r="G110" s="95"/>
      <c r="H110" s="95"/>
      <c r="J110" s="5"/>
      <c r="L110" s="5"/>
      <c r="N110" s="5"/>
      <c r="P110" s="5"/>
      <c r="R110" s="5"/>
      <c r="T110" s="5"/>
      <c r="V110" s="5"/>
      <c r="X110" s="5"/>
      <c r="Z110" s="5"/>
      <c r="AB110" s="5"/>
      <c r="AD110" s="6"/>
    </row>
    <row r="111" spans="1:30" x14ac:dyDescent="0.4">
      <c r="X111" s="37"/>
    </row>
    <row r="112" spans="1:30" x14ac:dyDescent="0.4">
      <c r="X112" s="37"/>
    </row>
  </sheetData>
  <mergeCells count="192">
    <mergeCell ref="A90:C90"/>
    <mergeCell ref="E90:F90"/>
    <mergeCell ref="A91:C91"/>
    <mergeCell ref="E91:F91"/>
    <mergeCell ref="A92:C92"/>
    <mergeCell ref="E92:F92"/>
    <mergeCell ref="A98:C98"/>
    <mergeCell ref="E98:F98"/>
    <mergeCell ref="A99:D99"/>
    <mergeCell ref="A93:C93"/>
    <mergeCell ref="E93:F93"/>
    <mergeCell ref="A94:C94"/>
    <mergeCell ref="E94:F94"/>
    <mergeCell ref="A95:C95"/>
    <mergeCell ref="E95:F95"/>
    <mergeCell ref="A96:C96"/>
    <mergeCell ref="E96:F96"/>
    <mergeCell ref="A97:C97"/>
    <mergeCell ref="E97:F97"/>
    <mergeCell ref="A85:C85"/>
    <mergeCell ref="E85:F85"/>
    <mergeCell ref="A86:C86"/>
    <mergeCell ref="E86:F86"/>
    <mergeCell ref="A87:C87"/>
    <mergeCell ref="E87:F87"/>
    <mergeCell ref="A88:C88"/>
    <mergeCell ref="E88:F88"/>
    <mergeCell ref="A89:C89"/>
    <mergeCell ref="E89:F89"/>
    <mergeCell ref="A80:C80"/>
    <mergeCell ref="E80:F80"/>
    <mergeCell ref="A81:C81"/>
    <mergeCell ref="E81:F81"/>
    <mergeCell ref="A82:C82"/>
    <mergeCell ref="E82:F82"/>
    <mergeCell ref="A83:C83"/>
    <mergeCell ref="E83:F83"/>
    <mergeCell ref="A84:C84"/>
    <mergeCell ref="E84:F84"/>
    <mergeCell ref="A75:C75"/>
    <mergeCell ref="E75:F75"/>
    <mergeCell ref="A76:C76"/>
    <mergeCell ref="E76:F76"/>
    <mergeCell ref="A77:C77"/>
    <mergeCell ref="E77:F77"/>
    <mergeCell ref="A78:C78"/>
    <mergeCell ref="E78:F78"/>
    <mergeCell ref="A79:C79"/>
    <mergeCell ref="E79:F79"/>
    <mergeCell ref="A70:C70"/>
    <mergeCell ref="E70:F70"/>
    <mergeCell ref="A71:C71"/>
    <mergeCell ref="E71:F71"/>
    <mergeCell ref="A72:C72"/>
    <mergeCell ref="E72:F72"/>
    <mergeCell ref="A73:C73"/>
    <mergeCell ref="E73:F73"/>
    <mergeCell ref="A74:C74"/>
    <mergeCell ref="E74:F74"/>
    <mergeCell ref="C110:E110"/>
    <mergeCell ref="G110:H110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L9:N9"/>
    <mergeCell ref="P9:R9"/>
    <mergeCell ref="A10:C10"/>
    <mergeCell ref="E10:F10"/>
    <mergeCell ref="A11:C11"/>
    <mergeCell ref="E11:F11"/>
    <mergeCell ref="A12:C12"/>
    <mergeCell ref="E12:F12"/>
    <mergeCell ref="A13:C13"/>
    <mergeCell ref="E13:F13"/>
    <mergeCell ref="A1:AB1"/>
    <mergeCell ref="A2:AB2"/>
    <mergeCell ref="A3:AB3"/>
    <mergeCell ref="B5:AB5"/>
    <mergeCell ref="A6:B6"/>
    <mergeCell ref="C6:AB6"/>
    <mergeCell ref="F8:J8"/>
    <mergeCell ref="L8:R8"/>
    <mergeCell ref="T8:AB8"/>
  </mergeCells>
  <pageMargins left="0.39" right="0.39" top="0.39" bottom="0.39" header="0" footer="0"/>
  <pageSetup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8F5F6-8D2E-4CD6-8274-DBCB98BA1133}">
  <sheetPr codeName="Sheet5">
    <pageSetUpPr fitToPage="1"/>
  </sheetPr>
  <dimension ref="A1:AB27"/>
  <sheetViews>
    <sheetView rightToLeft="1" zoomScaleNormal="100" zoomScaleSheetLayoutView="112" workbookViewId="0">
      <selection sqref="A1:Z1"/>
    </sheetView>
  </sheetViews>
  <sheetFormatPr defaultRowHeight="12.75" x14ac:dyDescent="0.2"/>
  <cols>
    <col min="1" max="1" width="5.140625" customWidth="1"/>
    <col min="2" max="2" width="20.140625" customWidth="1"/>
    <col min="3" max="3" width="1.28515625" customWidth="1"/>
    <col min="4" max="4" width="10.42578125" customWidth="1"/>
    <col min="5" max="5" width="1.28515625" customWidth="1"/>
    <col min="6" max="6" width="19.28515625" customWidth="1"/>
    <col min="7" max="7" width="1.28515625" customWidth="1"/>
    <col min="8" max="8" width="22" customWidth="1"/>
    <col min="9" max="9" width="1.28515625" customWidth="1"/>
    <col min="10" max="10" width="13" customWidth="1"/>
    <col min="11" max="11" width="1.28515625" customWidth="1"/>
    <col min="12" max="12" width="13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5.5703125" customWidth="1"/>
    <col min="19" max="19" width="1.28515625" customWidth="1"/>
    <col min="20" max="20" width="19.42578125" customWidth="1"/>
    <col min="21" max="21" width="1.28515625" customWidth="1"/>
    <col min="22" max="22" width="18.7109375" bestFit="1" customWidth="1"/>
    <col min="23" max="23" width="1.28515625" customWidth="1"/>
    <col min="24" max="24" width="19" bestFit="1" customWidth="1"/>
    <col min="25" max="25" width="1.28515625" customWidth="1"/>
    <col min="26" max="26" width="15.5703125" customWidth="1"/>
    <col min="27" max="27" width="0.28515625" customWidth="1"/>
  </cols>
  <sheetData>
    <row r="1" spans="1:26" ht="29.1" customHeight="1" x14ac:dyDescent="0.2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</row>
    <row r="2" spans="1:26" ht="21.75" customHeight="1" x14ac:dyDescent="0.2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</row>
    <row r="3" spans="1:26" ht="21.75" customHeight="1" x14ac:dyDescent="0.2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</row>
    <row r="4" spans="1:26" ht="14.45" customHeight="1" x14ac:dyDescent="0.2"/>
    <row r="5" spans="1:26" ht="14.45" customHeight="1" x14ac:dyDescent="0.2">
      <c r="A5" s="1" t="s">
        <v>112</v>
      </c>
      <c r="B5" s="87" t="s">
        <v>278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</row>
    <row r="6" spans="1:26" ht="14.45" customHeight="1" x14ac:dyDescent="0.2">
      <c r="D6" s="88" t="s">
        <v>7</v>
      </c>
      <c r="E6" s="88"/>
      <c r="F6" s="88"/>
      <c r="G6" s="88"/>
      <c r="H6" s="88"/>
      <c r="J6" s="88" t="s">
        <v>8</v>
      </c>
      <c r="K6" s="88"/>
      <c r="L6" s="88"/>
      <c r="M6" s="88"/>
      <c r="N6" s="88"/>
      <c r="O6" s="88"/>
      <c r="P6" s="88"/>
      <c r="R6" s="88" t="s">
        <v>9</v>
      </c>
      <c r="S6" s="88"/>
      <c r="T6" s="88"/>
      <c r="U6" s="88"/>
      <c r="V6" s="88"/>
      <c r="W6" s="88"/>
      <c r="X6" s="88"/>
      <c r="Y6" s="88"/>
      <c r="Z6" s="88"/>
    </row>
    <row r="7" spans="1:26" ht="14.45" customHeight="1" x14ac:dyDescent="0.2">
      <c r="D7" s="3"/>
      <c r="E7" s="3"/>
      <c r="F7" s="3"/>
      <c r="G7" s="3"/>
      <c r="H7" s="3"/>
      <c r="J7" s="89" t="s">
        <v>273</v>
      </c>
      <c r="K7" s="89"/>
      <c r="L7" s="89"/>
      <c r="M7" s="3"/>
      <c r="N7" s="89" t="s">
        <v>11</v>
      </c>
      <c r="O7" s="89"/>
      <c r="P7" s="89"/>
      <c r="R7" s="3"/>
      <c r="S7" s="3"/>
      <c r="T7" s="3"/>
      <c r="U7" s="3"/>
      <c r="V7" s="3"/>
      <c r="W7" s="3"/>
      <c r="X7" s="3"/>
      <c r="Y7" s="3"/>
      <c r="Z7" s="3"/>
    </row>
    <row r="8" spans="1:26" ht="23.25" customHeight="1" x14ac:dyDescent="0.2">
      <c r="A8" s="88" t="s">
        <v>272</v>
      </c>
      <c r="B8" s="88"/>
      <c r="D8" s="2"/>
      <c r="F8" s="2" t="s">
        <v>14</v>
      </c>
      <c r="H8" s="2" t="s">
        <v>15</v>
      </c>
      <c r="J8" s="4" t="s">
        <v>13</v>
      </c>
      <c r="K8" s="3"/>
      <c r="L8" s="4" t="s">
        <v>14</v>
      </c>
      <c r="N8" s="4" t="s">
        <v>13</v>
      </c>
      <c r="O8" s="3"/>
      <c r="P8" s="4" t="s">
        <v>16</v>
      </c>
      <c r="R8" s="2" t="s">
        <v>13</v>
      </c>
      <c r="T8" s="2" t="s">
        <v>274</v>
      </c>
      <c r="V8" s="2" t="s">
        <v>14</v>
      </c>
      <c r="X8" s="2" t="s">
        <v>15</v>
      </c>
      <c r="Z8" s="2" t="s">
        <v>18</v>
      </c>
    </row>
    <row r="9" spans="1:26" ht="23.25" customHeight="1" x14ac:dyDescent="0.2">
      <c r="B9" s="94" t="s">
        <v>67</v>
      </c>
      <c r="C9" s="94"/>
      <c r="D9" s="99">
        <v>269869</v>
      </c>
      <c r="E9" s="99"/>
      <c r="F9" s="10">
        <v>3686755639258</v>
      </c>
      <c r="G9" s="11"/>
      <c r="H9" s="10">
        <v>5650950004829.71</v>
      </c>
      <c r="I9" s="11"/>
      <c r="J9" s="10">
        <v>0</v>
      </c>
      <c r="K9" s="11"/>
      <c r="L9" s="10">
        <v>0</v>
      </c>
      <c r="M9" s="11"/>
      <c r="N9" s="10">
        <v>0</v>
      </c>
      <c r="O9" s="11"/>
      <c r="P9" s="10">
        <v>0</v>
      </c>
      <c r="Q9" s="11"/>
      <c r="R9" s="10">
        <v>269869</v>
      </c>
      <c r="S9" s="11"/>
      <c r="T9" s="10">
        <v>24939990</v>
      </c>
      <c r="U9" s="11"/>
      <c r="V9" s="10">
        <v>3686755639258</v>
      </c>
      <c r="W9" s="11"/>
      <c r="X9" s="10">
        <v>6714376888922.8604</v>
      </c>
      <c r="Y9" s="11"/>
      <c r="Z9" s="12">
        <v>6.22</v>
      </c>
    </row>
    <row r="10" spans="1:26" ht="23.25" customHeight="1" thickBot="1" x14ac:dyDescent="0.5">
      <c r="D10" s="13">
        <f>SUM(D9)</f>
        <v>269869</v>
      </c>
      <c r="E10" s="14"/>
      <c r="F10" s="13">
        <f>SUM(F9)</f>
        <v>3686755639258</v>
      </c>
      <c r="G10" s="14"/>
      <c r="H10" s="13">
        <f>SUM(H9)</f>
        <v>5650950004829.71</v>
      </c>
      <c r="I10" s="14"/>
      <c r="J10" s="13">
        <f>SUM(J9)</f>
        <v>0</v>
      </c>
      <c r="K10" s="14"/>
      <c r="L10" s="13">
        <f>SUM(L9)</f>
        <v>0</v>
      </c>
      <c r="M10" s="14"/>
      <c r="N10" s="13">
        <f>SUM(N9)</f>
        <v>0</v>
      </c>
      <c r="O10" s="14"/>
      <c r="P10" s="13">
        <f>SUM(P9)</f>
        <v>0</v>
      </c>
      <c r="Q10" s="14"/>
      <c r="R10" s="13">
        <f>SUM(R9)</f>
        <v>269869</v>
      </c>
      <c r="S10" s="14"/>
      <c r="T10" s="13">
        <f>SUM(T9)</f>
        <v>24939990</v>
      </c>
      <c r="U10" s="14"/>
      <c r="V10" s="13">
        <f>SUM(V9)</f>
        <v>3686755639258</v>
      </c>
      <c r="W10" s="14"/>
      <c r="X10" s="13">
        <f>SUM(X9)</f>
        <v>6714376888922.8604</v>
      </c>
      <c r="Y10" s="14"/>
      <c r="Z10" s="15">
        <f>SUM(Z9)</f>
        <v>6.22</v>
      </c>
    </row>
    <row r="11" spans="1:26" ht="13.5" thickTop="1" x14ac:dyDescent="0.2"/>
    <row r="19" spans="1:28" ht="18.75" x14ac:dyDescent="0.2">
      <c r="A19" s="94"/>
      <c r="B19" s="94"/>
      <c r="C19" s="94"/>
      <c r="D19" s="95"/>
      <c r="E19" s="95"/>
      <c r="G19" s="5">
        <v>3686755639258</v>
      </c>
      <c r="I19" s="5">
        <v>5650950004829.71</v>
      </c>
      <c r="K19" s="5">
        <v>0</v>
      </c>
      <c r="M19" s="5">
        <v>0</v>
      </c>
      <c r="O19" s="5">
        <v>0</v>
      </c>
      <c r="Q19" s="5">
        <v>0</v>
      </c>
      <c r="S19" s="5">
        <v>269869</v>
      </c>
      <c r="U19" s="5">
        <v>24939990</v>
      </c>
      <c r="W19" s="5">
        <v>3686755639258</v>
      </c>
      <c r="Y19" s="5">
        <v>6714376888922.8604</v>
      </c>
      <c r="AA19" s="6">
        <v>6.22</v>
      </c>
    </row>
    <row r="23" spans="1:28" ht="18.75" x14ac:dyDescent="0.2">
      <c r="A23" s="94"/>
      <c r="B23" s="94"/>
      <c r="C23" s="94"/>
      <c r="D23" s="95"/>
      <c r="E23" s="95"/>
      <c r="G23" s="5"/>
      <c r="I23" s="5"/>
      <c r="K23" s="5"/>
      <c r="M23" s="5"/>
      <c r="O23" s="5"/>
      <c r="Q23" s="5"/>
      <c r="S23" s="5"/>
      <c r="U23" s="5"/>
      <c r="W23" s="5"/>
      <c r="Y23" s="5"/>
      <c r="AA23" s="6"/>
    </row>
    <row r="27" spans="1:28" ht="18.75" x14ac:dyDescent="0.2">
      <c r="B27" s="94"/>
      <c r="C27" s="94"/>
      <c r="E27" s="95"/>
      <c r="F27" s="95"/>
      <c r="H27" s="5"/>
      <c r="J27" s="5"/>
      <c r="L27" s="5"/>
      <c r="N27" s="5"/>
      <c r="P27" s="5"/>
      <c r="R27" s="5"/>
      <c r="T27" s="5"/>
      <c r="V27" s="5"/>
      <c r="X27" s="5"/>
      <c r="Z27" s="5"/>
      <c r="AB27" s="6"/>
    </row>
  </sheetData>
  <mergeCells count="18">
    <mergeCell ref="A23:C23"/>
    <mergeCell ref="D23:E23"/>
    <mergeCell ref="B27:C27"/>
    <mergeCell ref="E27:F27"/>
    <mergeCell ref="B9:C9"/>
    <mergeCell ref="D9:E9"/>
    <mergeCell ref="J7:L7"/>
    <mergeCell ref="N7:P7"/>
    <mergeCell ref="A8:B8"/>
    <mergeCell ref="A19:C19"/>
    <mergeCell ref="D19:E19"/>
    <mergeCell ref="A1:Z1"/>
    <mergeCell ref="A2:Z2"/>
    <mergeCell ref="A3:Z3"/>
    <mergeCell ref="B5:Z5"/>
    <mergeCell ref="D6:H6"/>
    <mergeCell ref="J6:P6"/>
    <mergeCell ref="R6:Z6"/>
  </mergeCells>
  <pageMargins left="0.39" right="0.39" top="0.39" bottom="0.39" header="0" footer="0"/>
  <pageSetup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M18"/>
  <sheetViews>
    <sheetView rightToLeft="1" zoomScaleNormal="100" zoomScaleSheetLayoutView="95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5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3" ht="21.75" customHeight="1" x14ac:dyDescent="0.2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13" ht="21.75" customHeight="1" x14ac:dyDescent="0.2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</row>
    <row r="4" spans="1:13" ht="21.75" customHeight="1" x14ac:dyDescent="0.2">
      <c r="A4" s="87" t="s">
        <v>113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</row>
    <row r="5" spans="1:13" ht="21.75" customHeight="1" x14ac:dyDescent="0.2">
      <c r="A5" s="87" t="s">
        <v>114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</row>
    <row r="6" spans="1:13" ht="14.45" customHeight="1" x14ac:dyDescent="0.2"/>
    <row r="7" spans="1:13" ht="14.45" customHeight="1" x14ac:dyDescent="0.2">
      <c r="A7" s="11"/>
      <c r="B7" s="11"/>
      <c r="C7" s="88" t="s">
        <v>9</v>
      </c>
      <c r="D7" s="88"/>
      <c r="E7" s="88"/>
      <c r="F7" s="88"/>
      <c r="G7" s="88"/>
      <c r="H7" s="88"/>
      <c r="I7" s="88"/>
      <c r="J7" s="88"/>
      <c r="K7" s="88"/>
      <c r="L7" s="88"/>
      <c r="M7" s="88"/>
    </row>
    <row r="8" spans="1:13" ht="25.5" customHeight="1" x14ac:dyDescent="0.2">
      <c r="A8" s="2" t="s">
        <v>115</v>
      </c>
      <c r="B8" s="11"/>
      <c r="C8" s="4" t="s">
        <v>13</v>
      </c>
      <c r="D8" s="65"/>
      <c r="E8" s="4" t="s">
        <v>116</v>
      </c>
      <c r="F8" s="65"/>
      <c r="G8" s="4" t="s">
        <v>118</v>
      </c>
      <c r="H8" s="65"/>
      <c r="I8" s="4" t="s">
        <v>117</v>
      </c>
      <c r="J8" s="65"/>
      <c r="K8" s="4" t="s">
        <v>119</v>
      </c>
      <c r="L8" s="65"/>
      <c r="M8" s="4" t="s">
        <v>120</v>
      </c>
    </row>
    <row r="9" spans="1:13" ht="21.75" customHeight="1" x14ac:dyDescent="0.2">
      <c r="A9" s="38" t="s">
        <v>74</v>
      </c>
      <c r="B9" s="11"/>
      <c r="C9" s="39">
        <v>774000000</v>
      </c>
      <c r="D9" s="11"/>
      <c r="E9" s="39">
        <v>2610</v>
      </c>
      <c r="F9" s="11"/>
      <c r="G9" s="39">
        <v>-20</v>
      </c>
      <c r="H9" s="11"/>
      <c r="I9" s="76">
        <v>2088</v>
      </c>
      <c r="J9" s="11"/>
      <c r="K9" s="39">
        <v>1616112000000</v>
      </c>
      <c r="L9" s="11"/>
      <c r="M9" s="100" t="s">
        <v>275</v>
      </c>
    </row>
    <row r="10" spans="1:13" ht="21.75" customHeight="1" x14ac:dyDescent="0.2">
      <c r="A10" s="41" t="s">
        <v>80</v>
      </c>
      <c r="B10" s="11"/>
      <c r="C10" s="42">
        <v>50000000</v>
      </c>
      <c r="D10" s="11"/>
      <c r="E10" s="10">
        <v>13260</v>
      </c>
      <c r="F10" s="11"/>
      <c r="G10" s="10">
        <v>-50</v>
      </c>
      <c r="H10" s="11"/>
      <c r="I10" s="77">
        <f>E10/2</f>
        <v>6630</v>
      </c>
      <c r="J10" s="11"/>
      <c r="K10" s="42">
        <v>331500000000</v>
      </c>
      <c r="L10" s="11"/>
      <c r="M10" s="101"/>
    </row>
    <row r="11" spans="1:13" ht="21.75" customHeight="1" x14ac:dyDescent="0.2">
      <c r="A11" s="7" t="s">
        <v>108</v>
      </c>
      <c r="B11" s="11"/>
      <c r="C11" s="43">
        <f>SUM(C9:C10)</f>
        <v>824000000</v>
      </c>
      <c r="D11" s="11"/>
      <c r="E11" s="10"/>
      <c r="F11" s="11"/>
      <c r="G11" s="10"/>
      <c r="H11" s="11"/>
      <c r="I11" s="10"/>
      <c r="J11" s="11"/>
      <c r="K11" s="43">
        <f>SUM(K9:K10)</f>
        <v>1947612000000</v>
      </c>
      <c r="L11" s="11"/>
      <c r="M11" s="43"/>
    </row>
    <row r="12" spans="1:13" x14ac:dyDescent="0.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78"/>
      <c r="L13" s="11"/>
      <c r="M13" s="11"/>
    </row>
    <row r="14" spans="1:13" x14ac:dyDescent="0.2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7" spans="9:9" x14ac:dyDescent="0.2">
      <c r="I17" s="9"/>
    </row>
    <row r="18" spans="9:9" x14ac:dyDescent="0.2">
      <c r="I18" s="9"/>
    </row>
  </sheetData>
  <mergeCells count="7">
    <mergeCell ref="C7:M7"/>
    <mergeCell ref="M9:M10"/>
    <mergeCell ref="A1:M1"/>
    <mergeCell ref="A2:M2"/>
    <mergeCell ref="A3:M3"/>
    <mergeCell ref="A4:M4"/>
    <mergeCell ref="A5:M5"/>
  </mergeCells>
  <pageMargins left="0.39" right="0.39" top="0.39" bottom="0.39" header="0" footer="0"/>
  <pageSetup scale="8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O21"/>
  <sheetViews>
    <sheetView rightToLeft="1" zoomScaleNormal="100" zoomScaleSheetLayoutView="100" workbookViewId="0">
      <selection sqref="A1:L1"/>
    </sheetView>
  </sheetViews>
  <sheetFormatPr defaultRowHeight="12.75" x14ac:dyDescent="0.2"/>
  <cols>
    <col min="1" max="1" width="7.85546875" bestFit="1" customWidth="1"/>
    <col min="2" max="2" width="35" customWidth="1"/>
    <col min="3" max="3" width="1.28515625" customWidth="1"/>
    <col min="4" max="4" width="19.42578125" bestFit="1" customWidth="1"/>
    <col min="5" max="5" width="1.28515625" customWidth="1"/>
    <col min="6" max="6" width="20.42578125" bestFit="1" customWidth="1"/>
    <col min="7" max="7" width="1.28515625" customWidth="1"/>
    <col min="8" max="8" width="20.5703125" bestFit="1" customWidth="1"/>
    <col min="9" max="9" width="1.28515625" customWidth="1"/>
    <col min="10" max="10" width="19.42578125" bestFit="1" customWidth="1"/>
    <col min="11" max="11" width="1.28515625" customWidth="1"/>
    <col min="12" max="12" width="19.42578125" customWidth="1"/>
    <col min="13" max="13" width="0.28515625" customWidth="1"/>
    <col min="14" max="14" width="16.42578125" bestFit="1" customWidth="1"/>
  </cols>
  <sheetData>
    <row r="1" spans="1:15" ht="29.1" customHeight="1" x14ac:dyDescent="0.2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5" ht="21.75" customHeight="1" x14ac:dyDescent="0.2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</row>
    <row r="3" spans="1:15" ht="21.75" customHeight="1" x14ac:dyDescent="0.2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</row>
    <row r="4" spans="1:15" ht="14.45" customHeight="1" x14ac:dyDescent="0.2"/>
    <row r="5" spans="1:15" ht="14.45" customHeight="1" x14ac:dyDescent="0.2">
      <c r="A5" s="79" t="s">
        <v>279</v>
      </c>
      <c r="B5" s="87" t="s">
        <v>121</v>
      </c>
      <c r="C5" s="87"/>
      <c r="D5" s="87"/>
      <c r="E5" s="87"/>
      <c r="F5" s="87"/>
      <c r="G5" s="87"/>
      <c r="H5" s="87"/>
      <c r="I5" s="87"/>
      <c r="J5" s="87"/>
      <c r="K5" s="87"/>
      <c r="L5" s="87"/>
    </row>
    <row r="6" spans="1:15" ht="14.45" customHeight="1" x14ac:dyDescent="0.2">
      <c r="A6" s="66"/>
      <c r="B6" s="66"/>
      <c r="C6" s="66"/>
      <c r="D6" s="2" t="s">
        <v>7</v>
      </c>
      <c r="E6" s="66"/>
      <c r="F6" s="88" t="s">
        <v>8</v>
      </c>
      <c r="G6" s="88"/>
      <c r="H6" s="88"/>
      <c r="I6" s="66"/>
      <c r="J6" s="102" t="s">
        <v>9</v>
      </c>
      <c r="K6" s="102"/>
      <c r="L6" s="102"/>
    </row>
    <row r="7" spans="1:15" ht="14.45" customHeight="1" x14ac:dyDescent="0.2">
      <c r="A7" s="66"/>
      <c r="B7" s="66"/>
      <c r="C7" s="66"/>
      <c r="D7" s="67"/>
      <c r="E7" s="66"/>
      <c r="F7" s="67"/>
      <c r="G7" s="67"/>
      <c r="H7" s="67"/>
      <c r="I7" s="66"/>
      <c r="J7" s="66"/>
      <c r="K7" s="66"/>
      <c r="L7" s="66"/>
    </row>
    <row r="8" spans="1:15" ht="14.45" customHeight="1" x14ac:dyDescent="0.2">
      <c r="A8" s="88" t="s">
        <v>122</v>
      </c>
      <c r="B8" s="88"/>
      <c r="C8" s="66"/>
      <c r="D8" s="2" t="s">
        <v>123</v>
      </c>
      <c r="E8" s="66"/>
      <c r="F8" s="2" t="s">
        <v>124</v>
      </c>
      <c r="G8" s="66"/>
      <c r="H8" s="2" t="s">
        <v>125</v>
      </c>
      <c r="I8" s="66"/>
      <c r="J8" s="2" t="s">
        <v>123</v>
      </c>
      <c r="K8" s="66"/>
      <c r="L8" s="2" t="s">
        <v>18</v>
      </c>
    </row>
    <row r="9" spans="1:15" ht="14.45" customHeight="1" x14ac:dyDescent="0.2">
      <c r="A9" s="81"/>
      <c r="B9" s="81"/>
      <c r="C9" s="66"/>
      <c r="D9" s="81"/>
      <c r="E9" s="66"/>
      <c r="F9" s="81"/>
      <c r="G9" s="66"/>
      <c r="H9" s="81"/>
      <c r="I9" s="66"/>
      <c r="J9" s="81"/>
      <c r="K9" s="66"/>
      <c r="L9" s="81"/>
    </row>
    <row r="10" spans="1:15" ht="21.75" customHeight="1" x14ac:dyDescent="0.2">
      <c r="A10" s="90" t="s">
        <v>126</v>
      </c>
      <c r="B10" s="90"/>
      <c r="C10" s="66"/>
      <c r="D10" s="47">
        <v>13607775</v>
      </c>
      <c r="E10" s="66"/>
      <c r="F10" s="47">
        <v>57786</v>
      </c>
      <c r="G10" s="66"/>
      <c r="H10" s="47">
        <v>0</v>
      </c>
      <c r="I10" s="66"/>
      <c r="J10" s="47">
        <v>13665561</v>
      </c>
      <c r="K10" s="66"/>
      <c r="L10" s="63">
        <v>0</v>
      </c>
      <c r="N10" s="9"/>
      <c r="O10" s="9"/>
    </row>
    <row r="11" spans="1:15" ht="21.75" customHeight="1" x14ac:dyDescent="0.2">
      <c r="A11" s="92" t="s">
        <v>127</v>
      </c>
      <c r="B11" s="92"/>
      <c r="C11" s="66"/>
      <c r="D11" s="50">
        <v>6428133</v>
      </c>
      <c r="E11" s="66"/>
      <c r="F11" s="50">
        <v>51610</v>
      </c>
      <c r="G11" s="66"/>
      <c r="H11" s="50">
        <v>630000</v>
      </c>
      <c r="I11" s="66"/>
      <c r="J11" s="50">
        <v>5849743</v>
      </c>
      <c r="K11" s="66"/>
      <c r="L11" s="64">
        <v>0</v>
      </c>
      <c r="N11" s="9"/>
      <c r="O11" s="9"/>
    </row>
    <row r="12" spans="1:15" ht="21.75" customHeight="1" x14ac:dyDescent="0.2">
      <c r="A12" s="92" t="s">
        <v>128</v>
      </c>
      <c r="B12" s="92"/>
      <c r="C12" s="66"/>
      <c r="D12" s="50">
        <v>331490320722</v>
      </c>
      <c r="E12" s="66"/>
      <c r="F12" s="50">
        <v>21296826861355</v>
      </c>
      <c r="G12" s="66"/>
      <c r="H12" s="50">
        <v>21627965460452</v>
      </c>
      <c r="I12" s="66"/>
      <c r="J12" s="50">
        <v>351721625</v>
      </c>
      <c r="K12" s="66"/>
      <c r="L12" s="64">
        <v>0</v>
      </c>
      <c r="N12" s="9"/>
      <c r="O12" s="9"/>
    </row>
    <row r="13" spans="1:15" ht="21.75" customHeight="1" x14ac:dyDescent="0.2">
      <c r="A13" s="92" t="s">
        <v>129</v>
      </c>
      <c r="B13" s="92"/>
      <c r="C13" s="66"/>
      <c r="D13" s="50">
        <v>3657961</v>
      </c>
      <c r="E13" s="66"/>
      <c r="F13" s="50">
        <v>41110186</v>
      </c>
      <c r="G13" s="66"/>
      <c r="H13" s="50">
        <v>2355371</v>
      </c>
      <c r="I13" s="66"/>
      <c r="J13" s="50">
        <v>42412776</v>
      </c>
      <c r="K13" s="66"/>
      <c r="L13" s="64">
        <v>0</v>
      </c>
      <c r="N13" s="9"/>
      <c r="O13" s="9"/>
    </row>
    <row r="14" spans="1:15" ht="21.75" customHeight="1" x14ac:dyDescent="0.2">
      <c r="A14" s="92" t="s">
        <v>130</v>
      </c>
      <c r="B14" s="92"/>
      <c r="C14" s="66"/>
      <c r="D14" s="50">
        <v>93022615</v>
      </c>
      <c r="E14" s="66"/>
      <c r="F14" s="50">
        <v>13243476300228</v>
      </c>
      <c r="G14" s="66"/>
      <c r="H14" s="50">
        <v>13243007132500</v>
      </c>
      <c r="I14" s="66"/>
      <c r="J14" s="50">
        <v>562190343</v>
      </c>
      <c r="K14" s="66"/>
      <c r="L14" s="64">
        <v>0</v>
      </c>
      <c r="N14" s="9"/>
      <c r="O14" s="9"/>
    </row>
    <row r="15" spans="1:15" ht="21.75" customHeight="1" x14ac:dyDescent="0.2">
      <c r="A15" s="92" t="s">
        <v>131</v>
      </c>
      <c r="B15" s="92"/>
      <c r="C15" s="66"/>
      <c r="D15" s="50">
        <v>3282239786304</v>
      </c>
      <c r="E15" s="66"/>
      <c r="F15" s="50">
        <v>1794384492964</v>
      </c>
      <c r="G15" s="66"/>
      <c r="H15" s="50">
        <v>3549001129950</v>
      </c>
      <c r="I15" s="66"/>
      <c r="J15" s="50">
        <v>1527623149318</v>
      </c>
      <c r="K15" s="66"/>
      <c r="L15" s="64">
        <v>1.4199999999999999E-2</v>
      </c>
      <c r="N15" s="9"/>
      <c r="O15" s="9"/>
    </row>
    <row r="16" spans="1:15" ht="21.75" customHeight="1" x14ac:dyDescent="0.2">
      <c r="A16" s="92" t="s">
        <v>132</v>
      </c>
      <c r="B16" s="92"/>
      <c r="C16" s="66"/>
      <c r="D16" s="50">
        <v>304239001</v>
      </c>
      <c r="E16" s="66"/>
      <c r="F16" s="50">
        <v>1286533</v>
      </c>
      <c r="G16" s="66"/>
      <c r="H16" s="50">
        <v>1260000</v>
      </c>
      <c r="I16" s="66"/>
      <c r="J16" s="50">
        <v>304265534</v>
      </c>
      <c r="K16" s="66"/>
      <c r="L16" s="64">
        <v>0</v>
      </c>
      <c r="N16" s="9"/>
      <c r="O16" s="9"/>
    </row>
    <row r="17" spans="1:15" ht="21.75" customHeight="1" x14ac:dyDescent="0.2">
      <c r="A17" s="92" t="s">
        <v>133</v>
      </c>
      <c r="B17" s="92"/>
      <c r="C17" s="66"/>
      <c r="D17" s="50">
        <v>5700000000000</v>
      </c>
      <c r="E17" s="66"/>
      <c r="F17" s="50">
        <v>2305000000000</v>
      </c>
      <c r="G17" s="66"/>
      <c r="H17" s="50">
        <v>0</v>
      </c>
      <c r="I17" s="66"/>
      <c r="J17" s="50">
        <v>2305000000000</v>
      </c>
      <c r="K17" s="66"/>
      <c r="L17" s="64">
        <v>2.1299999999999999E-2</v>
      </c>
      <c r="N17" s="9"/>
      <c r="O17" s="9"/>
    </row>
    <row r="18" spans="1:15" ht="21.75" customHeight="1" thickBot="1" x14ac:dyDescent="0.25">
      <c r="A18" s="98" t="s">
        <v>108</v>
      </c>
      <c r="B18" s="98"/>
      <c r="C18" s="66"/>
      <c r="D18" s="56">
        <f>SUM(D10:D17)</f>
        <v>9314151062511</v>
      </c>
      <c r="E18" s="66"/>
      <c r="F18" s="56">
        <f>SUM(F10:F17)</f>
        <v>38639730160662</v>
      </c>
      <c r="G18" s="66"/>
      <c r="H18" s="56">
        <f>SUM(H10:H17)</f>
        <v>38419977968273</v>
      </c>
      <c r="I18" s="66"/>
      <c r="J18" s="56">
        <f>SUM(J10:J17)</f>
        <v>3833903254900</v>
      </c>
      <c r="K18" s="66"/>
      <c r="L18" s="80">
        <f>SUM(L10:M17)</f>
        <v>3.5499999999999997E-2</v>
      </c>
      <c r="N18" s="9"/>
    </row>
    <row r="19" spans="1:15" ht="13.5" thickTop="1" x14ac:dyDescent="0.2"/>
    <row r="21" spans="1:15" x14ac:dyDescent="0.2">
      <c r="D21" s="9"/>
      <c r="E21" s="9"/>
      <c r="F21" s="9"/>
      <c r="G21" s="9"/>
      <c r="H21" s="9"/>
      <c r="I21" s="9"/>
      <c r="J21" s="9"/>
      <c r="K21" s="9"/>
      <c r="L21" s="9"/>
    </row>
  </sheetData>
  <autoFilter ref="A9:L18" xr:uid="{00000000-0001-0000-0600-000000000000}"/>
  <mergeCells count="16">
    <mergeCell ref="A18:B18"/>
    <mergeCell ref="A17:B17"/>
    <mergeCell ref="A14:B14"/>
    <mergeCell ref="A15:B15"/>
    <mergeCell ref="A16:B16"/>
    <mergeCell ref="A8:B8"/>
    <mergeCell ref="A10:B10"/>
    <mergeCell ref="A11:B11"/>
    <mergeCell ref="A12:B12"/>
    <mergeCell ref="A13:B13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scale="8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pageSetUpPr fitToPage="1"/>
  </sheetPr>
  <dimension ref="A1:J18"/>
  <sheetViews>
    <sheetView rightToLeft="1" zoomScaleNormal="100" zoomScaleSheetLayoutView="100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21.75" customHeight="1" x14ac:dyDescent="0.2">
      <c r="A2" s="86" t="s">
        <v>134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ht="21.75" customHeight="1" x14ac:dyDescent="0.2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ht="14.45" customHeight="1" x14ac:dyDescent="0.2"/>
    <row r="5" spans="1:10" ht="29.1" customHeight="1" x14ac:dyDescent="0.2">
      <c r="A5" s="1" t="s">
        <v>135</v>
      </c>
      <c r="B5" s="87" t="s">
        <v>136</v>
      </c>
      <c r="C5" s="87"/>
      <c r="D5" s="87"/>
      <c r="E5" s="87"/>
      <c r="F5" s="87"/>
      <c r="G5" s="87"/>
      <c r="H5" s="87"/>
      <c r="I5" s="87"/>
      <c r="J5" s="87"/>
    </row>
    <row r="6" spans="1:10" ht="14.45" customHeight="1" x14ac:dyDescent="0.2">
      <c r="A6" s="66"/>
      <c r="B6" s="66"/>
      <c r="C6" s="66"/>
      <c r="D6" s="66"/>
      <c r="E6" s="66"/>
      <c r="F6" s="66"/>
      <c r="G6" s="66"/>
      <c r="H6" s="66"/>
      <c r="I6" s="66"/>
      <c r="J6" s="66"/>
    </row>
    <row r="7" spans="1:10" ht="14.45" customHeight="1" x14ac:dyDescent="0.2">
      <c r="A7" s="88" t="s">
        <v>137</v>
      </c>
      <c r="B7" s="88"/>
      <c r="C7" s="66"/>
      <c r="D7" s="2" t="s">
        <v>138</v>
      </c>
      <c r="E7" s="66"/>
      <c r="F7" s="2" t="s">
        <v>123</v>
      </c>
      <c r="G7" s="66"/>
      <c r="H7" s="2" t="s">
        <v>139</v>
      </c>
      <c r="I7" s="66"/>
      <c r="J7" s="2" t="s">
        <v>140</v>
      </c>
    </row>
    <row r="8" spans="1:10" ht="21.75" customHeight="1" x14ac:dyDescent="0.2">
      <c r="A8" s="90" t="s">
        <v>141</v>
      </c>
      <c r="B8" s="90"/>
      <c r="C8" s="66"/>
      <c r="D8" s="46" t="s">
        <v>142</v>
      </c>
      <c r="E8" s="66"/>
      <c r="F8" s="47">
        <f>'درآمد سرمایه گذاری در سهام'!R139</f>
        <v>6533755065217</v>
      </c>
      <c r="G8" s="66"/>
      <c r="H8" s="48">
        <f>F8/$F$12*100</f>
        <v>75.223130931467921</v>
      </c>
      <c r="I8" s="66"/>
      <c r="J8" s="48">
        <f>F8/$F$18*100</f>
        <v>6.0535161685155696</v>
      </c>
    </row>
    <row r="9" spans="1:10" ht="21.75" customHeight="1" x14ac:dyDescent="0.2">
      <c r="A9" s="92" t="s">
        <v>277</v>
      </c>
      <c r="B9" s="92"/>
      <c r="C9" s="66"/>
      <c r="D9" s="49" t="s">
        <v>143</v>
      </c>
      <c r="E9" s="66"/>
      <c r="F9" s="50">
        <f>'درآمد اوراق سپرده کالایی'!P11</f>
        <v>1635429380000</v>
      </c>
      <c r="G9" s="66"/>
      <c r="H9" s="51">
        <f>F9/$F$12*100</f>
        <v>18.828700671047205</v>
      </c>
      <c r="I9" s="66"/>
      <c r="J9" s="51">
        <f>F9/$F$18*100</f>
        <v>1.5152233433113231</v>
      </c>
    </row>
    <row r="10" spans="1:10" ht="21.75" customHeight="1" x14ac:dyDescent="0.2">
      <c r="A10" s="92" t="s">
        <v>145</v>
      </c>
      <c r="B10" s="92"/>
      <c r="C10" s="66"/>
      <c r="D10" s="82" t="s">
        <v>144</v>
      </c>
      <c r="E10" s="66"/>
      <c r="F10" s="50">
        <f>'درآمد سپرده بانکی'!H15</f>
        <v>379601433380</v>
      </c>
      <c r="G10" s="66"/>
      <c r="H10" s="51">
        <f>F10/$F$12*100</f>
        <v>4.3703518175835185</v>
      </c>
      <c r="I10" s="66"/>
      <c r="J10" s="51">
        <f>F10/$F$18*100</f>
        <v>0.35170026908273716</v>
      </c>
    </row>
    <row r="11" spans="1:10" ht="21.75" customHeight="1" x14ac:dyDescent="0.2">
      <c r="A11" s="96" t="s">
        <v>147</v>
      </c>
      <c r="B11" s="96"/>
      <c r="C11" s="66"/>
      <c r="D11" s="83" t="s">
        <v>146</v>
      </c>
      <c r="E11" s="66"/>
      <c r="F11" s="54">
        <f>'سایر درآمدها'!F10</f>
        <v>137046503426</v>
      </c>
      <c r="G11" s="66"/>
      <c r="H11" s="51">
        <f>F11/$F$12*100</f>
        <v>1.5778165799013584</v>
      </c>
      <c r="I11" s="66"/>
      <c r="J11" s="51">
        <f>F11/$F$18*100</f>
        <v>0.12697341973290857</v>
      </c>
    </row>
    <row r="12" spans="1:10" ht="21.75" customHeight="1" x14ac:dyDescent="0.2">
      <c r="A12" s="98" t="s">
        <v>108</v>
      </c>
      <c r="B12" s="98"/>
      <c r="C12" s="66"/>
      <c r="D12" s="56"/>
      <c r="E12" s="66"/>
      <c r="F12" s="56">
        <f>SUM(F8:F11)</f>
        <v>8685832382023</v>
      </c>
      <c r="G12" s="66"/>
      <c r="H12" s="56">
        <f>SUM(H8:H11)</f>
        <v>99.999999999999986</v>
      </c>
      <c r="I12" s="66"/>
      <c r="J12" s="57">
        <f>SUM(J8:J11)</f>
        <v>8.0474132006425396</v>
      </c>
    </row>
    <row r="18" spans="6:6" x14ac:dyDescent="0.2">
      <c r="F18" s="16">
        <v>107933222334470</v>
      </c>
    </row>
  </sheetData>
  <mergeCells count="10">
    <mergeCell ref="A12:B12"/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pageSetUpPr fitToPage="1"/>
  </sheetPr>
  <dimension ref="A1:V143"/>
  <sheetViews>
    <sheetView rightToLeft="1" zoomScaleNormal="100" zoomScaleSheetLayoutView="106" workbookViewId="0">
      <selection sqref="A1:V1"/>
    </sheetView>
  </sheetViews>
  <sheetFormatPr defaultRowHeight="12.75" x14ac:dyDescent="0.2"/>
  <cols>
    <col min="1" max="1" width="5.140625" customWidth="1"/>
    <col min="2" max="2" width="24.5703125" customWidth="1"/>
    <col min="3" max="3" width="1.28515625" customWidth="1"/>
    <col min="4" max="4" width="19.85546875" bestFit="1" customWidth="1"/>
    <col min="5" max="5" width="1.28515625" customWidth="1"/>
    <col min="6" max="6" width="19.85546875" bestFit="1" customWidth="1"/>
    <col min="7" max="7" width="1.28515625" customWidth="1"/>
    <col min="8" max="8" width="20.140625" bestFit="1" customWidth="1"/>
    <col min="9" max="9" width="1.28515625" customWidth="1"/>
    <col min="10" max="10" width="19.7109375" bestFit="1" customWidth="1"/>
    <col min="11" max="11" width="1.28515625" customWidth="1"/>
    <col min="12" max="12" width="18.7109375" bestFit="1" customWidth="1"/>
    <col min="13" max="13" width="1.28515625" customWidth="1"/>
    <col min="14" max="14" width="19.85546875" bestFit="1" customWidth="1"/>
    <col min="15" max="15" width="1.28515625" customWidth="1"/>
    <col min="16" max="16" width="20.42578125" bestFit="1" customWidth="1"/>
    <col min="17" max="17" width="1.28515625" customWidth="1"/>
    <col min="18" max="18" width="20.140625" bestFit="1" customWidth="1"/>
    <col min="19" max="19" width="1.28515625" customWidth="1"/>
    <col min="20" max="20" width="21.5703125" bestFit="1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</row>
    <row r="2" spans="1:22" ht="21.75" customHeight="1" x14ac:dyDescent="0.2">
      <c r="A2" s="86" t="s">
        <v>134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</row>
    <row r="3" spans="1:22" ht="21.75" customHeight="1" x14ac:dyDescent="0.2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</row>
    <row r="4" spans="1:22" ht="14.45" customHeight="1" x14ac:dyDescent="0.2"/>
    <row r="5" spans="1:22" ht="14.45" customHeight="1" x14ac:dyDescent="0.2">
      <c r="A5" s="1" t="s">
        <v>148</v>
      </c>
      <c r="B5" s="87" t="s">
        <v>149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</row>
    <row r="6" spans="1:22" ht="14.45" customHeight="1" x14ac:dyDescent="0.2">
      <c r="A6" s="66"/>
      <c r="B6" s="66"/>
      <c r="C6" s="66"/>
      <c r="D6" s="88" t="s">
        <v>150</v>
      </c>
      <c r="E6" s="88"/>
      <c r="F6" s="88"/>
      <c r="G6" s="88"/>
      <c r="H6" s="88"/>
      <c r="I6" s="88"/>
      <c r="J6" s="88"/>
      <c r="K6" s="88"/>
      <c r="L6" s="88"/>
      <c r="M6" s="66"/>
      <c r="N6" s="88" t="s">
        <v>151</v>
      </c>
      <c r="O6" s="88"/>
      <c r="P6" s="88"/>
      <c r="Q6" s="88"/>
      <c r="R6" s="88"/>
      <c r="S6" s="88"/>
      <c r="T6" s="88"/>
      <c r="U6" s="88"/>
      <c r="V6" s="88"/>
    </row>
    <row r="7" spans="1:22" ht="14.45" customHeight="1" x14ac:dyDescent="0.2">
      <c r="A7" s="66"/>
      <c r="B7" s="66"/>
      <c r="C7" s="66"/>
      <c r="D7" s="67"/>
      <c r="E7" s="67"/>
      <c r="F7" s="67"/>
      <c r="G7" s="67"/>
      <c r="H7" s="67"/>
      <c r="I7" s="67"/>
      <c r="J7" s="89" t="s">
        <v>108</v>
      </c>
      <c r="K7" s="89"/>
      <c r="L7" s="89"/>
      <c r="M7" s="66"/>
      <c r="N7" s="67"/>
      <c r="O7" s="67"/>
      <c r="P7" s="67"/>
      <c r="Q7" s="67"/>
      <c r="R7" s="67"/>
      <c r="S7" s="67"/>
      <c r="T7" s="89" t="s">
        <v>108</v>
      </c>
      <c r="U7" s="89"/>
      <c r="V7" s="89"/>
    </row>
    <row r="8" spans="1:22" ht="14.45" customHeight="1" x14ac:dyDescent="0.2">
      <c r="A8" s="88" t="s">
        <v>152</v>
      </c>
      <c r="B8" s="88"/>
      <c r="C8" s="66"/>
      <c r="D8" s="2" t="s">
        <v>153</v>
      </c>
      <c r="E8" s="66"/>
      <c r="F8" s="2" t="s">
        <v>154</v>
      </c>
      <c r="G8" s="66"/>
      <c r="H8" s="2" t="s">
        <v>155</v>
      </c>
      <c r="I8" s="66"/>
      <c r="J8" s="4" t="s">
        <v>123</v>
      </c>
      <c r="K8" s="67"/>
      <c r="L8" s="4" t="s">
        <v>139</v>
      </c>
      <c r="M8" s="66"/>
      <c r="N8" s="2" t="s">
        <v>153</v>
      </c>
      <c r="O8" s="66"/>
      <c r="P8" s="2" t="s">
        <v>154</v>
      </c>
      <c r="Q8" s="66"/>
      <c r="R8" s="2" t="s">
        <v>155</v>
      </c>
      <c r="S8" s="66"/>
      <c r="T8" s="4" t="s">
        <v>123</v>
      </c>
      <c r="U8" s="67"/>
      <c r="V8" s="4" t="s">
        <v>139</v>
      </c>
    </row>
    <row r="9" spans="1:22" ht="21.75" customHeight="1" x14ac:dyDescent="0.2">
      <c r="A9" s="90" t="s">
        <v>41</v>
      </c>
      <c r="B9" s="90"/>
      <c r="C9" s="66"/>
      <c r="D9" s="58">
        <v>0</v>
      </c>
      <c r="E9" s="70"/>
      <c r="F9" s="58">
        <v>0</v>
      </c>
      <c r="G9" s="70"/>
      <c r="H9" s="58">
        <v>171618203822</v>
      </c>
      <c r="I9" s="70"/>
      <c r="J9" s="58">
        <v>171618203822</v>
      </c>
      <c r="K9" s="66"/>
      <c r="L9" s="48">
        <v>2.76</v>
      </c>
      <c r="M9" s="66"/>
      <c r="N9" s="58">
        <v>30000000000</v>
      </c>
      <c r="O9" s="70"/>
      <c r="P9" s="58">
        <v>0</v>
      </c>
      <c r="Q9" s="70"/>
      <c r="R9" s="58">
        <v>171618203822</v>
      </c>
      <c r="S9" s="70"/>
      <c r="T9" s="58">
        <v>201618203822</v>
      </c>
      <c r="U9" s="66"/>
      <c r="V9" s="48">
        <v>0.68</v>
      </c>
    </row>
    <row r="10" spans="1:22" ht="21.75" customHeight="1" x14ac:dyDescent="0.2">
      <c r="A10" s="92" t="s">
        <v>57</v>
      </c>
      <c r="B10" s="92"/>
      <c r="C10" s="66"/>
      <c r="D10" s="60">
        <v>0</v>
      </c>
      <c r="E10" s="70"/>
      <c r="F10" s="60">
        <v>0</v>
      </c>
      <c r="G10" s="70"/>
      <c r="H10" s="60">
        <v>7697214444</v>
      </c>
      <c r="I10" s="70"/>
      <c r="J10" s="60">
        <v>7697214444</v>
      </c>
      <c r="K10" s="66"/>
      <c r="L10" s="51">
        <v>0.12</v>
      </c>
      <c r="M10" s="66"/>
      <c r="N10" s="60">
        <v>0</v>
      </c>
      <c r="O10" s="70"/>
      <c r="P10" s="60">
        <v>0</v>
      </c>
      <c r="Q10" s="70"/>
      <c r="R10" s="60">
        <v>7697214444</v>
      </c>
      <c r="S10" s="70"/>
      <c r="T10" s="60">
        <v>7697214444</v>
      </c>
      <c r="U10" s="66"/>
      <c r="V10" s="51">
        <v>0.03</v>
      </c>
    </row>
    <row r="11" spans="1:22" ht="21.75" customHeight="1" x14ac:dyDescent="0.2">
      <c r="A11" s="92" t="s">
        <v>61</v>
      </c>
      <c r="B11" s="92"/>
      <c r="C11" s="66"/>
      <c r="D11" s="60">
        <v>0</v>
      </c>
      <c r="E11" s="70"/>
      <c r="F11" s="60">
        <v>0</v>
      </c>
      <c r="G11" s="70"/>
      <c r="H11" s="60">
        <v>-5949</v>
      </c>
      <c r="I11" s="70"/>
      <c r="J11" s="60">
        <v>-5949</v>
      </c>
      <c r="K11" s="66"/>
      <c r="L11" s="51">
        <v>0</v>
      </c>
      <c r="M11" s="66"/>
      <c r="N11" s="60">
        <v>179468438538</v>
      </c>
      <c r="O11" s="70"/>
      <c r="P11" s="60">
        <v>0</v>
      </c>
      <c r="Q11" s="70"/>
      <c r="R11" s="60">
        <v>-190699958238</v>
      </c>
      <c r="S11" s="70"/>
      <c r="T11" s="60">
        <v>-11231519700</v>
      </c>
      <c r="U11" s="66"/>
      <c r="V11" s="51">
        <v>-0.04</v>
      </c>
    </row>
    <row r="12" spans="1:22" ht="21.75" customHeight="1" x14ac:dyDescent="0.2">
      <c r="A12" s="92" t="s">
        <v>26</v>
      </c>
      <c r="B12" s="92"/>
      <c r="C12" s="66"/>
      <c r="D12" s="60">
        <v>0</v>
      </c>
      <c r="E12" s="70"/>
      <c r="F12" s="60">
        <v>0</v>
      </c>
      <c r="G12" s="70"/>
      <c r="H12" s="60">
        <v>-44310213113</v>
      </c>
      <c r="I12" s="70"/>
      <c r="J12" s="60">
        <v>-44310213113</v>
      </c>
      <c r="K12" s="66"/>
      <c r="L12" s="51">
        <v>-0.71</v>
      </c>
      <c r="M12" s="66"/>
      <c r="N12" s="60">
        <v>17000000000</v>
      </c>
      <c r="O12" s="70"/>
      <c r="P12" s="60">
        <v>0</v>
      </c>
      <c r="Q12" s="70"/>
      <c r="R12" s="60">
        <v>-44310213113</v>
      </c>
      <c r="S12" s="70"/>
      <c r="T12" s="60">
        <v>-27310213113</v>
      </c>
      <c r="U12" s="66"/>
      <c r="V12" s="51">
        <v>-0.09</v>
      </c>
    </row>
    <row r="13" spans="1:22" ht="21.75" customHeight="1" x14ac:dyDescent="0.2">
      <c r="A13" s="92" t="s">
        <v>31</v>
      </c>
      <c r="B13" s="92"/>
      <c r="C13" s="66"/>
      <c r="D13" s="60">
        <v>69071034040</v>
      </c>
      <c r="E13" s="70"/>
      <c r="F13" s="60">
        <v>-52127908482</v>
      </c>
      <c r="G13" s="70"/>
      <c r="H13" s="60">
        <v>48855407897</v>
      </c>
      <c r="I13" s="70"/>
      <c r="J13" s="60">
        <v>65798533455</v>
      </c>
      <c r="K13" s="66"/>
      <c r="L13" s="51">
        <v>1.06</v>
      </c>
      <c r="M13" s="66"/>
      <c r="N13" s="60">
        <v>69071034040</v>
      </c>
      <c r="O13" s="70"/>
      <c r="P13" s="60">
        <v>92163033567</v>
      </c>
      <c r="Q13" s="70"/>
      <c r="R13" s="60">
        <v>48855407897</v>
      </c>
      <c r="S13" s="70"/>
      <c r="T13" s="60">
        <v>210089475504</v>
      </c>
      <c r="U13" s="66"/>
      <c r="V13" s="51">
        <v>0.71</v>
      </c>
    </row>
    <row r="14" spans="1:22" ht="21.75" customHeight="1" x14ac:dyDescent="0.2">
      <c r="A14" s="92" t="s">
        <v>50</v>
      </c>
      <c r="B14" s="92"/>
      <c r="C14" s="66"/>
      <c r="D14" s="60">
        <v>0</v>
      </c>
      <c r="E14" s="70"/>
      <c r="F14" s="60">
        <v>0</v>
      </c>
      <c r="G14" s="70"/>
      <c r="H14" s="60">
        <v>591071</v>
      </c>
      <c r="I14" s="70"/>
      <c r="J14" s="60">
        <v>591071</v>
      </c>
      <c r="K14" s="66"/>
      <c r="L14" s="51">
        <v>0</v>
      </c>
      <c r="M14" s="66"/>
      <c r="N14" s="60">
        <v>0</v>
      </c>
      <c r="O14" s="70"/>
      <c r="P14" s="60">
        <v>0</v>
      </c>
      <c r="Q14" s="70"/>
      <c r="R14" s="60">
        <v>591071</v>
      </c>
      <c r="S14" s="70"/>
      <c r="T14" s="60">
        <v>591071</v>
      </c>
      <c r="U14" s="66"/>
      <c r="V14" s="51">
        <v>0</v>
      </c>
    </row>
    <row r="15" spans="1:22" ht="21.75" customHeight="1" x14ac:dyDescent="0.2">
      <c r="A15" s="92" t="s">
        <v>71</v>
      </c>
      <c r="B15" s="92"/>
      <c r="C15" s="66"/>
      <c r="D15" s="60">
        <v>85275994865</v>
      </c>
      <c r="E15" s="70"/>
      <c r="F15" s="60">
        <v>169045050413</v>
      </c>
      <c r="G15" s="70"/>
      <c r="H15" s="60">
        <v>9798804840</v>
      </c>
      <c r="I15" s="70"/>
      <c r="J15" s="60">
        <v>264119850118</v>
      </c>
      <c r="K15" s="66"/>
      <c r="L15" s="51">
        <v>4.24</v>
      </c>
      <c r="M15" s="66"/>
      <c r="N15" s="60">
        <v>85275994865</v>
      </c>
      <c r="O15" s="70"/>
      <c r="P15" s="60">
        <v>245173385395</v>
      </c>
      <c r="Q15" s="70"/>
      <c r="R15" s="60">
        <v>9798804840</v>
      </c>
      <c r="S15" s="70"/>
      <c r="T15" s="60">
        <v>340248185100</v>
      </c>
      <c r="U15" s="66"/>
      <c r="V15" s="51">
        <v>1.1499999999999999</v>
      </c>
    </row>
    <row r="16" spans="1:22" ht="21.75" customHeight="1" x14ac:dyDescent="0.2">
      <c r="A16" s="92" t="s">
        <v>72</v>
      </c>
      <c r="B16" s="92"/>
      <c r="C16" s="66"/>
      <c r="D16" s="60">
        <v>96585942115</v>
      </c>
      <c r="E16" s="70"/>
      <c r="F16" s="60">
        <v>0</v>
      </c>
      <c r="G16" s="70"/>
      <c r="H16" s="60">
        <v>1481275733999</v>
      </c>
      <c r="I16" s="70"/>
      <c r="J16" s="60">
        <v>1577861676114</v>
      </c>
      <c r="K16" s="66"/>
      <c r="L16" s="51">
        <v>25.33</v>
      </c>
      <c r="M16" s="66"/>
      <c r="N16" s="60">
        <v>96585942115</v>
      </c>
      <c r="O16" s="70"/>
      <c r="P16" s="60">
        <v>0</v>
      </c>
      <c r="Q16" s="70"/>
      <c r="R16" s="60">
        <v>1481275733999</v>
      </c>
      <c r="S16" s="70"/>
      <c r="T16" s="60">
        <v>1577861676114</v>
      </c>
      <c r="U16" s="66"/>
      <c r="V16" s="51">
        <v>5.31</v>
      </c>
    </row>
    <row r="17" spans="1:22" ht="21.75" customHeight="1" x14ac:dyDescent="0.2">
      <c r="A17" s="92" t="s">
        <v>96</v>
      </c>
      <c r="B17" s="92"/>
      <c r="C17" s="66"/>
      <c r="D17" s="60">
        <v>0</v>
      </c>
      <c r="E17" s="70"/>
      <c r="F17" s="60">
        <v>0</v>
      </c>
      <c r="G17" s="70"/>
      <c r="H17" s="60">
        <v>1543178351</v>
      </c>
      <c r="I17" s="70"/>
      <c r="J17" s="60">
        <v>1543178351</v>
      </c>
      <c r="K17" s="66"/>
      <c r="L17" s="51">
        <v>0.02</v>
      </c>
      <c r="M17" s="66"/>
      <c r="N17" s="60">
        <v>353463349</v>
      </c>
      <c r="O17" s="70"/>
      <c r="P17" s="60">
        <v>0</v>
      </c>
      <c r="Q17" s="70"/>
      <c r="R17" s="60">
        <v>1543178351</v>
      </c>
      <c r="S17" s="70"/>
      <c r="T17" s="60">
        <v>1896641700</v>
      </c>
      <c r="U17" s="66"/>
      <c r="V17" s="51">
        <v>0.01</v>
      </c>
    </row>
    <row r="18" spans="1:22" ht="21.75" customHeight="1" x14ac:dyDescent="0.2">
      <c r="A18" s="92" t="s">
        <v>36</v>
      </c>
      <c r="B18" s="92"/>
      <c r="C18" s="66"/>
      <c r="D18" s="60">
        <v>0</v>
      </c>
      <c r="E18" s="70"/>
      <c r="F18" s="60">
        <v>0</v>
      </c>
      <c r="G18" s="70"/>
      <c r="H18" s="60">
        <v>386111698073</v>
      </c>
      <c r="I18" s="70"/>
      <c r="J18" s="60">
        <v>386111698073</v>
      </c>
      <c r="K18" s="66"/>
      <c r="L18" s="51">
        <v>6.2</v>
      </c>
      <c r="M18" s="66"/>
      <c r="N18" s="60">
        <v>0</v>
      </c>
      <c r="O18" s="70"/>
      <c r="P18" s="60">
        <v>0</v>
      </c>
      <c r="Q18" s="70"/>
      <c r="R18" s="60">
        <v>504208860826</v>
      </c>
      <c r="S18" s="70"/>
      <c r="T18" s="60">
        <v>504208860826</v>
      </c>
      <c r="U18" s="66"/>
      <c r="V18" s="51">
        <v>1.7</v>
      </c>
    </row>
    <row r="19" spans="1:22" ht="21.75" customHeight="1" x14ac:dyDescent="0.2">
      <c r="A19" s="92" t="s">
        <v>53</v>
      </c>
      <c r="B19" s="92"/>
      <c r="C19" s="66"/>
      <c r="D19" s="60">
        <v>0</v>
      </c>
      <c r="E19" s="70"/>
      <c r="F19" s="60">
        <v>-112524787361</v>
      </c>
      <c r="G19" s="70"/>
      <c r="H19" s="60">
        <v>124287226128</v>
      </c>
      <c r="I19" s="70"/>
      <c r="J19" s="60">
        <v>11762438767</v>
      </c>
      <c r="K19" s="66"/>
      <c r="L19" s="51">
        <v>0.19</v>
      </c>
      <c r="M19" s="66"/>
      <c r="N19" s="60">
        <v>0</v>
      </c>
      <c r="O19" s="70"/>
      <c r="P19" s="60">
        <v>22646619057</v>
      </c>
      <c r="Q19" s="70"/>
      <c r="R19" s="60">
        <v>138776061965</v>
      </c>
      <c r="S19" s="70"/>
      <c r="T19" s="60">
        <v>161422681022</v>
      </c>
      <c r="U19" s="66"/>
      <c r="V19" s="51">
        <v>0.54</v>
      </c>
    </row>
    <row r="20" spans="1:22" ht="21.75" customHeight="1" x14ac:dyDescent="0.2">
      <c r="A20" s="92" t="s">
        <v>60</v>
      </c>
      <c r="B20" s="92"/>
      <c r="C20" s="66"/>
      <c r="D20" s="60">
        <v>0</v>
      </c>
      <c r="E20" s="70"/>
      <c r="F20" s="60">
        <v>0</v>
      </c>
      <c r="G20" s="70"/>
      <c r="H20" s="60">
        <v>-125656314413</v>
      </c>
      <c r="I20" s="70"/>
      <c r="J20" s="60">
        <v>-125656314413</v>
      </c>
      <c r="K20" s="66"/>
      <c r="L20" s="51">
        <v>-2.02</v>
      </c>
      <c r="M20" s="66"/>
      <c r="N20" s="60">
        <v>525000000000</v>
      </c>
      <c r="O20" s="70"/>
      <c r="P20" s="60">
        <v>0</v>
      </c>
      <c r="Q20" s="70"/>
      <c r="R20" s="60">
        <v>-8918677957</v>
      </c>
      <c r="S20" s="70"/>
      <c r="T20" s="60">
        <v>516081322043</v>
      </c>
      <c r="U20" s="66"/>
      <c r="V20" s="51">
        <v>1.74</v>
      </c>
    </row>
    <row r="21" spans="1:22" ht="21.75" customHeight="1" x14ac:dyDescent="0.2">
      <c r="A21" s="92" t="s">
        <v>107</v>
      </c>
      <c r="B21" s="92"/>
      <c r="C21" s="66"/>
      <c r="D21" s="60">
        <v>0</v>
      </c>
      <c r="E21" s="70"/>
      <c r="F21" s="60">
        <v>0</v>
      </c>
      <c r="G21" s="70"/>
      <c r="H21" s="60">
        <v>26374743024</v>
      </c>
      <c r="I21" s="70"/>
      <c r="J21" s="60">
        <v>26374743024</v>
      </c>
      <c r="K21" s="66"/>
      <c r="L21" s="51">
        <v>0.42</v>
      </c>
      <c r="M21" s="66"/>
      <c r="N21" s="60">
        <v>0</v>
      </c>
      <c r="O21" s="70"/>
      <c r="P21" s="60">
        <v>0</v>
      </c>
      <c r="Q21" s="70"/>
      <c r="R21" s="60">
        <v>26374743024</v>
      </c>
      <c r="S21" s="70"/>
      <c r="T21" s="60">
        <v>26374743024</v>
      </c>
      <c r="U21" s="66"/>
      <c r="V21" s="51">
        <v>0.09</v>
      </c>
    </row>
    <row r="22" spans="1:22" ht="21.75" customHeight="1" x14ac:dyDescent="0.2">
      <c r="A22" s="92" t="s">
        <v>20</v>
      </c>
      <c r="B22" s="92"/>
      <c r="C22" s="66"/>
      <c r="D22" s="60">
        <v>0</v>
      </c>
      <c r="E22" s="70"/>
      <c r="F22" s="60">
        <v>0</v>
      </c>
      <c r="G22" s="70"/>
      <c r="H22" s="60">
        <v>403994996248</v>
      </c>
      <c r="I22" s="70"/>
      <c r="J22" s="60">
        <v>403994996248</v>
      </c>
      <c r="K22" s="66"/>
      <c r="L22" s="51">
        <v>6.49</v>
      </c>
      <c r="M22" s="66"/>
      <c r="N22" s="60">
        <v>0</v>
      </c>
      <c r="O22" s="70"/>
      <c r="P22" s="60">
        <v>0</v>
      </c>
      <c r="Q22" s="70"/>
      <c r="R22" s="60">
        <v>399809206948</v>
      </c>
      <c r="S22" s="70"/>
      <c r="T22" s="60">
        <v>399809206948</v>
      </c>
      <c r="U22" s="66"/>
      <c r="V22" s="51">
        <v>1.35</v>
      </c>
    </row>
    <row r="23" spans="1:22" ht="21.75" customHeight="1" x14ac:dyDescent="0.2">
      <c r="A23" s="92" t="s">
        <v>19</v>
      </c>
      <c r="B23" s="92"/>
      <c r="C23" s="66"/>
      <c r="D23" s="60">
        <v>0</v>
      </c>
      <c r="E23" s="70"/>
      <c r="F23" s="60">
        <v>290333676604</v>
      </c>
      <c r="G23" s="70"/>
      <c r="H23" s="60">
        <v>5754529318</v>
      </c>
      <c r="I23" s="70"/>
      <c r="J23" s="60">
        <v>296088205922</v>
      </c>
      <c r="K23" s="66"/>
      <c r="L23" s="51">
        <v>4.75</v>
      </c>
      <c r="M23" s="66"/>
      <c r="N23" s="60">
        <v>48440610484</v>
      </c>
      <c r="O23" s="70"/>
      <c r="P23" s="60">
        <v>450184138604</v>
      </c>
      <c r="Q23" s="70"/>
      <c r="R23" s="60">
        <v>5754529318</v>
      </c>
      <c r="S23" s="70"/>
      <c r="T23" s="60">
        <v>504379278406</v>
      </c>
      <c r="U23" s="66"/>
      <c r="V23" s="51">
        <v>1.7</v>
      </c>
    </row>
    <row r="24" spans="1:22" ht="21.75" customHeight="1" x14ac:dyDescent="0.2">
      <c r="A24" s="92" t="s">
        <v>105</v>
      </c>
      <c r="B24" s="92"/>
      <c r="C24" s="66"/>
      <c r="D24" s="60">
        <v>0</v>
      </c>
      <c r="E24" s="70"/>
      <c r="F24" s="60">
        <v>28737026018</v>
      </c>
      <c r="G24" s="70"/>
      <c r="H24" s="60">
        <v>454723365</v>
      </c>
      <c r="I24" s="70"/>
      <c r="J24" s="60">
        <v>29191749383</v>
      </c>
      <c r="K24" s="66"/>
      <c r="L24" s="51">
        <v>0.47</v>
      </c>
      <c r="M24" s="66"/>
      <c r="N24" s="60">
        <v>0</v>
      </c>
      <c r="O24" s="70"/>
      <c r="P24" s="60">
        <v>28737026018</v>
      </c>
      <c r="Q24" s="70"/>
      <c r="R24" s="60">
        <v>750692393</v>
      </c>
      <c r="S24" s="70"/>
      <c r="T24" s="60">
        <v>29487718411</v>
      </c>
      <c r="U24" s="66"/>
      <c r="V24" s="51">
        <v>0.1</v>
      </c>
    </row>
    <row r="25" spans="1:22" ht="21.75" customHeight="1" x14ac:dyDescent="0.2">
      <c r="A25" s="92" t="s">
        <v>21</v>
      </c>
      <c r="B25" s="92"/>
      <c r="C25" s="66"/>
      <c r="D25" s="60">
        <v>0</v>
      </c>
      <c r="E25" s="70"/>
      <c r="F25" s="60">
        <v>0</v>
      </c>
      <c r="G25" s="70"/>
      <c r="H25" s="60">
        <v>152568200950</v>
      </c>
      <c r="I25" s="70"/>
      <c r="J25" s="60">
        <v>152568200950</v>
      </c>
      <c r="K25" s="66"/>
      <c r="L25" s="51">
        <v>2.4500000000000002</v>
      </c>
      <c r="M25" s="66"/>
      <c r="N25" s="60">
        <v>0</v>
      </c>
      <c r="O25" s="70"/>
      <c r="P25" s="60">
        <v>0</v>
      </c>
      <c r="Q25" s="70"/>
      <c r="R25" s="60">
        <v>159302366142</v>
      </c>
      <c r="S25" s="70"/>
      <c r="T25" s="60">
        <v>159302366142</v>
      </c>
      <c r="U25" s="66"/>
      <c r="V25" s="51">
        <v>0.54</v>
      </c>
    </row>
    <row r="26" spans="1:22" ht="21.75" customHeight="1" x14ac:dyDescent="0.2">
      <c r="A26" s="92" t="s">
        <v>42</v>
      </c>
      <c r="B26" s="92"/>
      <c r="C26" s="66"/>
      <c r="D26" s="60">
        <v>0</v>
      </c>
      <c r="E26" s="70"/>
      <c r="F26" s="60">
        <v>0</v>
      </c>
      <c r="G26" s="70"/>
      <c r="H26" s="60">
        <v>-1470226740</v>
      </c>
      <c r="I26" s="70"/>
      <c r="J26" s="60">
        <v>-1470226740</v>
      </c>
      <c r="K26" s="66"/>
      <c r="L26" s="51">
        <v>-0.02</v>
      </c>
      <c r="M26" s="66"/>
      <c r="N26" s="60">
        <v>9824299065</v>
      </c>
      <c r="O26" s="70"/>
      <c r="P26" s="60">
        <v>0</v>
      </c>
      <c r="Q26" s="70"/>
      <c r="R26" s="60">
        <v>-1470226740</v>
      </c>
      <c r="S26" s="70"/>
      <c r="T26" s="60">
        <v>8354072325</v>
      </c>
      <c r="U26" s="66"/>
      <c r="V26" s="51">
        <v>0.03</v>
      </c>
    </row>
    <row r="27" spans="1:22" ht="21.75" customHeight="1" x14ac:dyDescent="0.2">
      <c r="A27" s="92" t="s">
        <v>44</v>
      </c>
      <c r="B27" s="92"/>
      <c r="C27" s="66"/>
      <c r="D27" s="60">
        <v>0</v>
      </c>
      <c r="E27" s="70"/>
      <c r="F27" s="60">
        <v>0</v>
      </c>
      <c r="G27" s="70"/>
      <c r="H27" s="60">
        <v>-34390688355</v>
      </c>
      <c r="I27" s="70"/>
      <c r="J27" s="60">
        <v>-34390688355</v>
      </c>
      <c r="K27" s="66"/>
      <c r="L27" s="51">
        <v>-0.55000000000000004</v>
      </c>
      <c r="M27" s="66"/>
      <c r="N27" s="60">
        <v>0</v>
      </c>
      <c r="O27" s="70"/>
      <c r="P27" s="60">
        <v>0</v>
      </c>
      <c r="Q27" s="70"/>
      <c r="R27" s="60">
        <v>-34390688355</v>
      </c>
      <c r="S27" s="70"/>
      <c r="T27" s="60">
        <v>-34390688355</v>
      </c>
      <c r="U27" s="66"/>
      <c r="V27" s="51">
        <v>-0.12</v>
      </c>
    </row>
    <row r="28" spans="1:22" ht="21.75" customHeight="1" x14ac:dyDescent="0.2">
      <c r="A28" s="92" t="s">
        <v>33</v>
      </c>
      <c r="B28" s="92"/>
      <c r="C28" s="66"/>
      <c r="D28" s="60">
        <v>0</v>
      </c>
      <c r="E28" s="70"/>
      <c r="F28" s="60">
        <v>0</v>
      </c>
      <c r="G28" s="70"/>
      <c r="H28" s="60">
        <v>-310099670535</v>
      </c>
      <c r="I28" s="70"/>
      <c r="J28" s="60">
        <v>-310099670535</v>
      </c>
      <c r="K28" s="66"/>
      <c r="L28" s="51">
        <v>-4.9800000000000004</v>
      </c>
      <c r="M28" s="66"/>
      <c r="N28" s="60">
        <v>99000000000</v>
      </c>
      <c r="O28" s="70"/>
      <c r="P28" s="60">
        <v>0</v>
      </c>
      <c r="Q28" s="70"/>
      <c r="R28" s="60">
        <v>-364486157076</v>
      </c>
      <c r="S28" s="70"/>
      <c r="T28" s="60">
        <v>-265486157076</v>
      </c>
      <c r="U28" s="66"/>
      <c r="V28" s="51">
        <v>-0.89</v>
      </c>
    </row>
    <row r="29" spans="1:22" ht="21.75" customHeight="1" x14ac:dyDescent="0.2">
      <c r="A29" s="92" t="s">
        <v>24</v>
      </c>
      <c r="B29" s="92"/>
      <c r="C29" s="66"/>
      <c r="D29" s="60">
        <v>0</v>
      </c>
      <c r="E29" s="70"/>
      <c r="F29" s="60">
        <v>220996168626</v>
      </c>
      <c r="G29" s="70"/>
      <c r="H29" s="60">
        <v>-31651</v>
      </c>
      <c r="I29" s="70"/>
      <c r="J29" s="60">
        <v>220996136975</v>
      </c>
      <c r="K29" s="66"/>
      <c r="L29" s="51">
        <v>3.55</v>
      </c>
      <c r="M29" s="66"/>
      <c r="N29" s="60">
        <v>74200000000</v>
      </c>
      <c r="O29" s="70"/>
      <c r="P29" s="60">
        <v>1143985223416</v>
      </c>
      <c r="Q29" s="70"/>
      <c r="R29" s="60">
        <v>-17479856413</v>
      </c>
      <c r="S29" s="70"/>
      <c r="T29" s="60">
        <v>1200705367003</v>
      </c>
      <c r="U29" s="66"/>
      <c r="V29" s="51">
        <v>4.04</v>
      </c>
    </row>
    <row r="30" spans="1:22" ht="21.75" customHeight="1" x14ac:dyDescent="0.2">
      <c r="A30" s="92" t="s">
        <v>54</v>
      </c>
      <c r="B30" s="92"/>
      <c r="C30" s="66"/>
      <c r="D30" s="60">
        <v>0</v>
      </c>
      <c r="E30" s="70"/>
      <c r="F30" s="60">
        <v>180343462208</v>
      </c>
      <c r="G30" s="70"/>
      <c r="H30" s="60">
        <v>100988925243</v>
      </c>
      <c r="I30" s="70"/>
      <c r="J30" s="60">
        <v>281332387451</v>
      </c>
      <c r="K30" s="66"/>
      <c r="L30" s="51">
        <v>4.5199999999999996</v>
      </c>
      <c r="M30" s="66"/>
      <c r="N30" s="60">
        <v>0</v>
      </c>
      <c r="O30" s="70"/>
      <c r="P30" s="60">
        <v>992990454571</v>
      </c>
      <c r="Q30" s="70"/>
      <c r="R30" s="60">
        <v>100988925243</v>
      </c>
      <c r="S30" s="70"/>
      <c r="T30" s="60">
        <v>1093979379814</v>
      </c>
      <c r="U30" s="66"/>
      <c r="V30" s="51">
        <v>3.68</v>
      </c>
    </row>
    <row r="31" spans="1:22" ht="21.75" customHeight="1" x14ac:dyDescent="0.2">
      <c r="A31" s="92" t="s">
        <v>68</v>
      </c>
      <c r="B31" s="92"/>
      <c r="C31" s="66"/>
      <c r="D31" s="60">
        <v>37122381167</v>
      </c>
      <c r="E31" s="70"/>
      <c r="F31" s="60">
        <v>-251440036954</v>
      </c>
      <c r="G31" s="70"/>
      <c r="H31" s="60">
        <v>-19157</v>
      </c>
      <c r="I31" s="70"/>
      <c r="J31" s="60">
        <v>-214317674944</v>
      </c>
      <c r="K31" s="66"/>
      <c r="L31" s="51">
        <v>-3.44</v>
      </c>
      <c r="M31" s="66"/>
      <c r="N31" s="60">
        <v>37122381167</v>
      </c>
      <c r="O31" s="70"/>
      <c r="P31" s="60">
        <v>26399128727</v>
      </c>
      <c r="Q31" s="70"/>
      <c r="R31" s="60">
        <v>459346199</v>
      </c>
      <c r="S31" s="70"/>
      <c r="T31" s="60">
        <v>63980856093</v>
      </c>
      <c r="U31" s="66"/>
      <c r="V31" s="51">
        <v>0.22</v>
      </c>
    </row>
    <row r="32" spans="1:22" ht="21.75" customHeight="1" x14ac:dyDescent="0.2">
      <c r="A32" s="92" t="s">
        <v>63</v>
      </c>
      <c r="B32" s="92"/>
      <c r="C32" s="66"/>
      <c r="D32" s="60">
        <v>0</v>
      </c>
      <c r="E32" s="70"/>
      <c r="F32" s="60">
        <v>0</v>
      </c>
      <c r="G32" s="70"/>
      <c r="H32" s="60">
        <v>9812132352</v>
      </c>
      <c r="I32" s="70"/>
      <c r="J32" s="60">
        <v>9812132352</v>
      </c>
      <c r="K32" s="66"/>
      <c r="L32" s="51">
        <v>0.16</v>
      </c>
      <c r="M32" s="66"/>
      <c r="N32" s="60">
        <v>0</v>
      </c>
      <c r="O32" s="70"/>
      <c r="P32" s="60">
        <v>0</v>
      </c>
      <c r="Q32" s="70"/>
      <c r="R32" s="60">
        <v>9812132352</v>
      </c>
      <c r="S32" s="70"/>
      <c r="T32" s="60">
        <v>9812132352</v>
      </c>
      <c r="U32" s="66"/>
      <c r="V32" s="51">
        <v>0.03</v>
      </c>
    </row>
    <row r="33" spans="1:22" ht="21.75" customHeight="1" x14ac:dyDescent="0.2">
      <c r="A33" s="92" t="s">
        <v>84</v>
      </c>
      <c r="B33" s="92"/>
      <c r="C33" s="66"/>
      <c r="D33" s="60">
        <v>0</v>
      </c>
      <c r="E33" s="70"/>
      <c r="F33" s="60">
        <v>0</v>
      </c>
      <c r="G33" s="70"/>
      <c r="H33" s="60">
        <v>63860039634</v>
      </c>
      <c r="I33" s="70"/>
      <c r="J33" s="60">
        <v>63860039634</v>
      </c>
      <c r="K33" s="66"/>
      <c r="L33" s="51">
        <v>1.03</v>
      </c>
      <c r="M33" s="66"/>
      <c r="N33" s="60">
        <v>20930000000</v>
      </c>
      <c r="O33" s="70"/>
      <c r="P33" s="60">
        <v>0</v>
      </c>
      <c r="Q33" s="70"/>
      <c r="R33" s="60">
        <v>63860039634</v>
      </c>
      <c r="S33" s="70"/>
      <c r="T33" s="60">
        <v>84790039634</v>
      </c>
      <c r="U33" s="66"/>
      <c r="V33" s="51">
        <v>0.28999999999999998</v>
      </c>
    </row>
    <row r="34" spans="1:22" ht="21.75" customHeight="1" x14ac:dyDescent="0.2">
      <c r="A34" s="92" t="s">
        <v>64</v>
      </c>
      <c r="B34" s="92"/>
      <c r="C34" s="66"/>
      <c r="D34" s="60">
        <v>0</v>
      </c>
      <c r="E34" s="70"/>
      <c r="F34" s="60">
        <v>0</v>
      </c>
      <c r="G34" s="70"/>
      <c r="H34" s="60">
        <v>96579959887</v>
      </c>
      <c r="I34" s="70"/>
      <c r="J34" s="60">
        <v>96579959887</v>
      </c>
      <c r="K34" s="66"/>
      <c r="L34" s="51">
        <v>1.55</v>
      </c>
      <c r="M34" s="66"/>
      <c r="N34" s="60">
        <v>60635400000</v>
      </c>
      <c r="O34" s="70"/>
      <c r="P34" s="60">
        <v>0</v>
      </c>
      <c r="Q34" s="70"/>
      <c r="R34" s="60">
        <v>96579959887</v>
      </c>
      <c r="S34" s="70"/>
      <c r="T34" s="60">
        <v>157215359887</v>
      </c>
      <c r="U34" s="66"/>
      <c r="V34" s="51">
        <v>0.53</v>
      </c>
    </row>
    <row r="35" spans="1:22" ht="21.75" customHeight="1" x14ac:dyDescent="0.2">
      <c r="A35" s="92" t="s">
        <v>66</v>
      </c>
      <c r="B35" s="92"/>
      <c r="C35" s="66"/>
      <c r="D35" s="60">
        <v>0</v>
      </c>
      <c r="E35" s="70"/>
      <c r="F35" s="60">
        <v>174930475227</v>
      </c>
      <c r="G35" s="70"/>
      <c r="H35" s="60">
        <v>-3615</v>
      </c>
      <c r="I35" s="70"/>
      <c r="J35" s="60">
        <v>174930471612</v>
      </c>
      <c r="K35" s="66"/>
      <c r="L35" s="51">
        <v>2.81</v>
      </c>
      <c r="M35" s="66"/>
      <c r="N35" s="60">
        <v>21321757918</v>
      </c>
      <c r="O35" s="70"/>
      <c r="P35" s="60">
        <v>295001761445</v>
      </c>
      <c r="Q35" s="70"/>
      <c r="R35" s="60">
        <v>-3615</v>
      </c>
      <c r="S35" s="70"/>
      <c r="T35" s="60">
        <v>316323515748</v>
      </c>
      <c r="U35" s="66"/>
      <c r="V35" s="51">
        <v>1.07</v>
      </c>
    </row>
    <row r="36" spans="1:22" ht="21.75" customHeight="1" x14ac:dyDescent="0.2">
      <c r="A36" s="92" t="s">
        <v>32</v>
      </c>
      <c r="B36" s="92"/>
      <c r="C36" s="66"/>
      <c r="D36" s="60">
        <v>0</v>
      </c>
      <c r="E36" s="70"/>
      <c r="F36" s="60">
        <v>0</v>
      </c>
      <c r="G36" s="70"/>
      <c r="H36" s="60">
        <v>100538053617</v>
      </c>
      <c r="I36" s="70"/>
      <c r="J36" s="60">
        <v>100538053617</v>
      </c>
      <c r="K36" s="66"/>
      <c r="L36" s="51">
        <v>1.61</v>
      </c>
      <c r="M36" s="66"/>
      <c r="N36" s="60">
        <v>0</v>
      </c>
      <c r="O36" s="70"/>
      <c r="P36" s="60">
        <v>0</v>
      </c>
      <c r="Q36" s="70"/>
      <c r="R36" s="60">
        <v>105514189954</v>
      </c>
      <c r="S36" s="70"/>
      <c r="T36" s="60">
        <v>105514189954</v>
      </c>
      <c r="U36" s="66"/>
      <c r="V36" s="51">
        <v>0.36</v>
      </c>
    </row>
    <row r="37" spans="1:22" ht="21.75" customHeight="1" x14ac:dyDescent="0.2">
      <c r="A37" s="92" t="s">
        <v>65</v>
      </c>
      <c r="B37" s="92"/>
      <c r="C37" s="66"/>
      <c r="D37" s="60">
        <v>0</v>
      </c>
      <c r="E37" s="70"/>
      <c r="F37" s="60">
        <v>0</v>
      </c>
      <c r="G37" s="70"/>
      <c r="H37" s="60">
        <v>102338111816</v>
      </c>
      <c r="I37" s="70"/>
      <c r="J37" s="60">
        <v>102338111816</v>
      </c>
      <c r="K37" s="66"/>
      <c r="L37" s="51">
        <v>1.64</v>
      </c>
      <c r="M37" s="66"/>
      <c r="N37" s="60">
        <v>0</v>
      </c>
      <c r="O37" s="70"/>
      <c r="P37" s="60">
        <v>0</v>
      </c>
      <c r="Q37" s="70"/>
      <c r="R37" s="60">
        <v>102338111816</v>
      </c>
      <c r="S37" s="70"/>
      <c r="T37" s="60">
        <v>102338111816</v>
      </c>
      <c r="U37" s="66"/>
      <c r="V37" s="51">
        <v>0.34</v>
      </c>
    </row>
    <row r="38" spans="1:22" ht="21.75" customHeight="1" x14ac:dyDescent="0.2">
      <c r="A38" s="92" t="s">
        <v>62</v>
      </c>
      <c r="B38" s="92"/>
      <c r="C38" s="66"/>
      <c r="D38" s="60">
        <v>0</v>
      </c>
      <c r="E38" s="70"/>
      <c r="F38" s="60">
        <v>0</v>
      </c>
      <c r="G38" s="70"/>
      <c r="H38" s="60">
        <v>23271043960</v>
      </c>
      <c r="I38" s="70"/>
      <c r="J38" s="60">
        <v>23271043960</v>
      </c>
      <c r="K38" s="66"/>
      <c r="L38" s="51">
        <v>0.37</v>
      </c>
      <c r="M38" s="66"/>
      <c r="N38" s="60">
        <v>97000000000</v>
      </c>
      <c r="O38" s="70"/>
      <c r="P38" s="60">
        <v>0</v>
      </c>
      <c r="Q38" s="70"/>
      <c r="R38" s="60">
        <v>23271043960</v>
      </c>
      <c r="S38" s="70"/>
      <c r="T38" s="60">
        <v>120271043960</v>
      </c>
      <c r="U38" s="66"/>
      <c r="V38" s="51">
        <v>0.41</v>
      </c>
    </row>
    <row r="39" spans="1:22" ht="21.75" customHeight="1" x14ac:dyDescent="0.2">
      <c r="A39" s="92" t="s">
        <v>27</v>
      </c>
      <c r="B39" s="92"/>
      <c r="C39" s="66"/>
      <c r="D39" s="60">
        <v>0</v>
      </c>
      <c r="E39" s="70"/>
      <c r="F39" s="60">
        <v>0</v>
      </c>
      <c r="G39" s="70"/>
      <c r="H39" s="60">
        <v>225716377737</v>
      </c>
      <c r="I39" s="70"/>
      <c r="J39" s="60">
        <v>225716377737</v>
      </c>
      <c r="K39" s="66"/>
      <c r="L39" s="51">
        <v>3.62</v>
      </c>
      <c r="M39" s="66"/>
      <c r="N39" s="60">
        <v>0</v>
      </c>
      <c r="O39" s="70"/>
      <c r="P39" s="60">
        <v>0</v>
      </c>
      <c r="Q39" s="70"/>
      <c r="R39" s="60">
        <v>225716377737</v>
      </c>
      <c r="S39" s="70"/>
      <c r="T39" s="60">
        <v>225716377737</v>
      </c>
      <c r="U39" s="66"/>
      <c r="V39" s="51">
        <v>0.76</v>
      </c>
    </row>
    <row r="40" spans="1:22" ht="21.75" customHeight="1" x14ac:dyDescent="0.2">
      <c r="A40" s="92" t="s">
        <v>55</v>
      </c>
      <c r="B40" s="92"/>
      <c r="C40" s="66"/>
      <c r="D40" s="60">
        <v>0</v>
      </c>
      <c r="E40" s="70"/>
      <c r="F40" s="60">
        <v>0</v>
      </c>
      <c r="G40" s="70"/>
      <c r="H40" s="60">
        <v>4657204977</v>
      </c>
      <c r="I40" s="70"/>
      <c r="J40" s="60">
        <v>4657204977</v>
      </c>
      <c r="K40" s="66"/>
      <c r="L40" s="51">
        <v>7.0000000000000007E-2</v>
      </c>
      <c r="M40" s="66"/>
      <c r="N40" s="60">
        <v>0</v>
      </c>
      <c r="O40" s="70"/>
      <c r="P40" s="60">
        <v>0</v>
      </c>
      <c r="Q40" s="70"/>
      <c r="R40" s="60">
        <v>4657204977</v>
      </c>
      <c r="S40" s="70"/>
      <c r="T40" s="60">
        <v>4657204977</v>
      </c>
      <c r="U40" s="66"/>
      <c r="V40" s="51">
        <v>0.02</v>
      </c>
    </row>
    <row r="41" spans="1:22" ht="21.75" customHeight="1" x14ac:dyDescent="0.2">
      <c r="A41" s="92" t="s">
        <v>156</v>
      </c>
      <c r="B41" s="92"/>
      <c r="C41" s="66"/>
      <c r="D41" s="60">
        <v>0</v>
      </c>
      <c r="E41" s="70"/>
      <c r="F41" s="60">
        <v>0</v>
      </c>
      <c r="G41" s="70"/>
      <c r="H41" s="60">
        <v>0</v>
      </c>
      <c r="I41" s="70"/>
      <c r="J41" s="60">
        <v>0</v>
      </c>
      <c r="K41" s="66"/>
      <c r="L41" s="51">
        <v>0</v>
      </c>
      <c r="M41" s="66"/>
      <c r="N41" s="60">
        <v>0</v>
      </c>
      <c r="O41" s="70"/>
      <c r="P41" s="60">
        <v>0</v>
      </c>
      <c r="Q41" s="70"/>
      <c r="R41" s="60">
        <v>13734405881</v>
      </c>
      <c r="S41" s="70"/>
      <c r="T41" s="60">
        <v>13734405881</v>
      </c>
      <c r="U41" s="66"/>
      <c r="V41" s="51">
        <v>0.05</v>
      </c>
    </row>
    <row r="42" spans="1:22" ht="21.75" customHeight="1" x14ac:dyDescent="0.2">
      <c r="A42" s="92" t="s">
        <v>157</v>
      </c>
      <c r="B42" s="92"/>
      <c r="C42" s="66"/>
      <c r="D42" s="60">
        <v>0</v>
      </c>
      <c r="E42" s="70"/>
      <c r="F42" s="60">
        <v>0</v>
      </c>
      <c r="G42" s="70"/>
      <c r="H42" s="60">
        <v>0</v>
      </c>
      <c r="I42" s="70"/>
      <c r="J42" s="60">
        <v>0</v>
      </c>
      <c r="K42" s="66"/>
      <c r="L42" s="51">
        <v>0</v>
      </c>
      <c r="M42" s="66"/>
      <c r="N42" s="60">
        <v>0</v>
      </c>
      <c r="O42" s="70"/>
      <c r="P42" s="60">
        <v>0</v>
      </c>
      <c r="Q42" s="70"/>
      <c r="R42" s="60">
        <v>-33431491060</v>
      </c>
      <c r="S42" s="70"/>
      <c r="T42" s="60">
        <v>-33431491060</v>
      </c>
      <c r="U42" s="66"/>
      <c r="V42" s="51">
        <v>-0.11</v>
      </c>
    </row>
    <row r="43" spans="1:22" ht="21.75" customHeight="1" x14ac:dyDescent="0.2">
      <c r="A43" s="92" t="s">
        <v>76</v>
      </c>
      <c r="B43" s="92"/>
      <c r="C43" s="66"/>
      <c r="D43" s="60">
        <v>15138433675</v>
      </c>
      <c r="E43" s="70"/>
      <c r="F43" s="60">
        <v>-20176021942</v>
      </c>
      <c r="G43" s="70"/>
      <c r="H43" s="60">
        <v>0</v>
      </c>
      <c r="I43" s="70"/>
      <c r="J43" s="60">
        <v>-5037588267</v>
      </c>
      <c r="K43" s="66"/>
      <c r="L43" s="51">
        <v>-0.08</v>
      </c>
      <c r="M43" s="66"/>
      <c r="N43" s="60">
        <v>15138433675</v>
      </c>
      <c r="O43" s="70"/>
      <c r="P43" s="60">
        <v>42260586293</v>
      </c>
      <c r="Q43" s="70"/>
      <c r="R43" s="60">
        <v>-276986237</v>
      </c>
      <c r="S43" s="70"/>
      <c r="T43" s="60">
        <v>57122033731</v>
      </c>
      <c r="U43" s="66"/>
      <c r="V43" s="51">
        <v>0.19</v>
      </c>
    </row>
    <row r="44" spans="1:22" ht="21.75" customHeight="1" x14ac:dyDescent="0.2">
      <c r="A44" s="92" t="s">
        <v>158</v>
      </c>
      <c r="B44" s="92"/>
      <c r="C44" s="66"/>
      <c r="D44" s="60">
        <v>0</v>
      </c>
      <c r="E44" s="70"/>
      <c r="F44" s="60">
        <v>0</v>
      </c>
      <c r="G44" s="70"/>
      <c r="H44" s="60">
        <v>0</v>
      </c>
      <c r="I44" s="70"/>
      <c r="J44" s="60">
        <v>0</v>
      </c>
      <c r="K44" s="66"/>
      <c r="L44" s="51">
        <v>0</v>
      </c>
      <c r="M44" s="66"/>
      <c r="N44" s="60">
        <v>0</v>
      </c>
      <c r="O44" s="70"/>
      <c r="P44" s="60">
        <v>0</v>
      </c>
      <c r="Q44" s="70"/>
      <c r="R44" s="60">
        <v>29254705804</v>
      </c>
      <c r="S44" s="70"/>
      <c r="T44" s="60">
        <v>29254705804</v>
      </c>
      <c r="U44" s="66"/>
      <c r="V44" s="51">
        <v>0.1</v>
      </c>
    </row>
    <row r="45" spans="1:22" ht="21.75" customHeight="1" x14ac:dyDescent="0.2">
      <c r="A45" s="92" t="s">
        <v>49</v>
      </c>
      <c r="B45" s="92"/>
      <c r="C45" s="66"/>
      <c r="D45" s="60">
        <v>0</v>
      </c>
      <c r="E45" s="70"/>
      <c r="F45" s="60">
        <v>60864002380</v>
      </c>
      <c r="G45" s="70"/>
      <c r="H45" s="60">
        <v>0</v>
      </c>
      <c r="I45" s="70"/>
      <c r="J45" s="60">
        <v>60864002380</v>
      </c>
      <c r="K45" s="66"/>
      <c r="L45" s="51">
        <v>0.98</v>
      </c>
      <c r="M45" s="66"/>
      <c r="N45" s="60">
        <v>49500000000</v>
      </c>
      <c r="O45" s="70"/>
      <c r="P45" s="60">
        <v>96626945130</v>
      </c>
      <c r="Q45" s="70"/>
      <c r="R45" s="60">
        <v>-13748661</v>
      </c>
      <c r="S45" s="70"/>
      <c r="T45" s="60">
        <v>146113196469</v>
      </c>
      <c r="U45" s="66"/>
      <c r="V45" s="51">
        <v>0.49</v>
      </c>
    </row>
    <row r="46" spans="1:22" ht="21.75" customHeight="1" x14ac:dyDescent="0.2">
      <c r="A46" s="92" t="s">
        <v>159</v>
      </c>
      <c r="B46" s="92"/>
      <c r="C46" s="66"/>
      <c r="D46" s="60">
        <v>0</v>
      </c>
      <c r="E46" s="70"/>
      <c r="F46" s="60">
        <v>0</v>
      </c>
      <c r="G46" s="70"/>
      <c r="H46" s="60">
        <v>0</v>
      </c>
      <c r="I46" s="70"/>
      <c r="J46" s="60">
        <v>0</v>
      </c>
      <c r="K46" s="66"/>
      <c r="L46" s="51">
        <v>0</v>
      </c>
      <c r="M46" s="66"/>
      <c r="N46" s="60">
        <v>0</v>
      </c>
      <c r="O46" s="70"/>
      <c r="P46" s="60">
        <v>0</v>
      </c>
      <c r="Q46" s="70"/>
      <c r="R46" s="60">
        <v>-12115458638</v>
      </c>
      <c r="S46" s="70"/>
      <c r="T46" s="60">
        <v>-12115458638</v>
      </c>
      <c r="U46" s="66"/>
      <c r="V46" s="51">
        <v>-0.04</v>
      </c>
    </row>
    <row r="47" spans="1:22" ht="21.75" customHeight="1" x14ac:dyDescent="0.2">
      <c r="A47" s="92" t="s">
        <v>160</v>
      </c>
      <c r="B47" s="92"/>
      <c r="C47" s="66"/>
      <c r="D47" s="60">
        <v>0</v>
      </c>
      <c r="E47" s="70"/>
      <c r="F47" s="60">
        <v>0</v>
      </c>
      <c r="G47" s="70"/>
      <c r="H47" s="60">
        <v>0</v>
      </c>
      <c r="I47" s="70"/>
      <c r="J47" s="60">
        <v>0</v>
      </c>
      <c r="K47" s="66"/>
      <c r="L47" s="51">
        <v>0</v>
      </c>
      <c r="M47" s="66"/>
      <c r="N47" s="60">
        <v>0</v>
      </c>
      <c r="O47" s="70"/>
      <c r="P47" s="60">
        <v>0</v>
      </c>
      <c r="Q47" s="70"/>
      <c r="R47" s="60">
        <v>-61160284121</v>
      </c>
      <c r="S47" s="70"/>
      <c r="T47" s="60">
        <v>-61160284121</v>
      </c>
      <c r="U47" s="66"/>
      <c r="V47" s="51">
        <v>-0.21</v>
      </c>
    </row>
    <row r="48" spans="1:22" ht="21.75" customHeight="1" x14ac:dyDescent="0.2">
      <c r="A48" s="92" t="s">
        <v>161</v>
      </c>
      <c r="B48" s="92"/>
      <c r="C48" s="66"/>
      <c r="D48" s="60">
        <v>0</v>
      </c>
      <c r="E48" s="70"/>
      <c r="F48" s="60">
        <v>0</v>
      </c>
      <c r="G48" s="70"/>
      <c r="H48" s="60">
        <v>0</v>
      </c>
      <c r="I48" s="70"/>
      <c r="J48" s="60">
        <v>0</v>
      </c>
      <c r="K48" s="66"/>
      <c r="L48" s="51">
        <v>0</v>
      </c>
      <c r="M48" s="66"/>
      <c r="N48" s="60">
        <v>0</v>
      </c>
      <c r="O48" s="70"/>
      <c r="P48" s="60">
        <v>0</v>
      </c>
      <c r="Q48" s="70"/>
      <c r="R48" s="60">
        <v>-61680036568</v>
      </c>
      <c r="S48" s="70"/>
      <c r="T48" s="60">
        <v>-61680036568</v>
      </c>
      <c r="U48" s="66"/>
      <c r="V48" s="51">
        <v>-0.21</v>
      </c>
    </row>
    <row r="49" spans="1:22" ht="21.75" customHeight="1" x14ac:dyDescent="0.2">
      <c r="A49" s="92" t="s">
        <v>162</v>
      </c>
      <c r="B49" s="92"/>
      <c r="C49" s="66"/>
      <c r="D49" s="60">
        <v>0</v>
      </c>
      <c r="E49" s="70"/>
      <c r="F49" s="60">
        <v>0</v>
      </c>
      <c r="G49" s="70"/>
      <c r="H49" s="60">
        <v>0</v>
      </c>
      <c r="I49" s="70"/>
      <c r="J49" s="60">
        <v>0</v>
      </c>
      <c r="K49" s="66"/>
      <c r="L49" s="51">
        <v>0</v>
      </c>
      <c r="M49" s="66"/>
      <c r="N49" s="60">
        <v>0</v>
      </c>
      <c r="O49" s="70"/>
      <c r="P49" s="60">
        <v>0</v>
      </c>
      <c r="Q49" s="70"/>
      <c r="R49" s="60">
        <v>460700</v>
      </c>
      <c r="S49" s="70"/>
      <c r="T49" s="60">
        <v>460700</v>
      </c>
      <c r="U49" s="66"/>
      <c r="V49" s="51">
        <v>0</v>
      </c>
    </row>
    <row r="50" spans="1:22" ht="21.75" customHeight="1" x14ac:dyDescent="0.2">
      <c r="A50" s="92" t="s">
        <v>163</v>
      </c>
      <c r="B50" s="92"/>
      <c r="C50" s="66"/>
      <c r="D50" s="60">
        <v>0</v>
      </c>
      <c r="E50" s="70"/>
      <c r="F50" s="60">
        <v>0</v>
      </c>
      <c r="G50" s="70"/>
      <c r="H50" s="60">
        <v>0</v>
      </c>
      <c r="I50" s="70"/>
      <c r="J50" s="60">
        <v>0</v>
      </c>
      <c r="K50" s="66"/>
      <c r="L50" s="51">
        <v>0</v>
      </c>
      <c r="M50" s="66"/>
      <c r="N50" s="60">
        <v>18000000000</v>
      </c>
      <c r="O50" s="70"/>
      <c r="P50" s="60">
        <v>0</v>
      </c>
      <c r="Q50" s="70"/>
      <c r="R50" s="60">
        <v>-49150311494</v>
      </c>
      <c r="S50" s="70"/>
      <c r="T50" s="60">
        <v>-31150311494</v>
      </c>
      <c r="U50" s="66"/>
      <c r="V50" s="51">
        <v>-0.1</v>
      </c>
    </row>
    <row r="51" spans="1:22" ht="21.75" customHeight="1" x14ac:dyDescent="0.2">
      <c r="A51" s="92" t="s">
        <v>52</v>
      </c>
      <c r="B51" s="92"/>
      <c r="C51" s="66"/>
      <c r="D51" s="60">
        <v>0</v>
      </c>
      <c r="E51" s="70"/>
      <c r="F51" s="60">
        <v>801906010617</v>
      </c>
      <c r="G51" s="70"/>
      <c r="H51" s="60">
        <v>0</v>
      </c>
      <c r="I51" s="70"/>
      <c r="J51" s="60">
        <v>801906010617</v>
      </c>
      <c r="K51" s="66"/>
      <c r="L51" s="51">
        <v>12.87</v>
      </c>
      <c r="M51" s="66"/>
      <c r="N51" s="60">
        <v>99866733166</v>
      </c>
      <c r="O51" s="70"/>
      <c r="P51" s="60">
        <v>1748450043672</v>
      </c>
      <c r="Q51" s="70"/>
      <c r="R51" s="60">
        <v>13306340893</v>
      </c>
      <c r="S51" s="70"/>
      <c r="T51" s="60">
        <v>1861623117731</v>
      </c>
      <c r="U51" s="66"/>
      <c r="V51" s="51">
        <v>6.27</v>
      </c>
    </row>
    <row r="52" spans="1:22" ht="21.75" customHeight="1" x14ac:dyDescent="0.2">
      <c r="A52" s="92" t="s">
        <v>165</v>
      </c>
      <c r="B52" s="92"/>
      <c r="C52" s="66"/>
      <c r="D52" s="60">
        <v>0</v>
      </c>
      <c r="E52" s="70"/>
      <c r="F52" s="60">
        <v>0</v>
      </c>
      <c r="G52" s="70"/>
      <c r="H52" s="60">
        <v>0</v>
      </c>
      <c r="I52" s="70"/>
      <c r="J52" s="60">
        <v>0</v>
      </c>
      <c r="K52" s="66"/>
      <c r="L52" s="51">
        <v>0</v>
      </c>
      <c r="M52" s="66"/>
      <c r="N52" s="60">
        <v>0</v>
      </c>
      <c r="O52" s="70"/>
      <c r="P52" s="60">
        <v>0</v>
      </c>
      <c r="Q52" s="70"/>
      <c r="R52" s="60">
        <v>7296813808</v>
      </c>
      <c r="S52" s="70"/>
      <c r="T52" s="60">
        <v>7296813808</v>
      </c>
      <c r="U52" s="66"/>
      <c r="V52" s="51">
        <v>0.02</v>
      </c>
    </row>
    <row r="53" spans="1:22" ht="21.75" customHeight="1" x14ac:dyDescent="0.2">
      <c r="A53" s="92" t="s">
        <v>166</v>
      </c>
      <c r="B53" s="92"/>
      <c r="C53" s="66"/>
      <c r="D53" s="60">
        <v>0</v>
      </c>
      <c r="E53" s="70"/>
      <c r="F53" s="60">
        <v>0</v>
      </c>
      <c r="G53" s="70"/>
      <c r="H53" s="60">
        <v>0</v>
      </c>
      <c r="I53" s="70"/>
      <c r="J53" s="60">
        <v>0</v>
      </c>
      <c r="K53" s="66"/>
      <c r="L53" s="51">
        <v>0</v>
      </c>
      <c r="M53" s="66"/>
      <c r="N53" s="60">
        <v>0</v>
      </c>
      <c r="O53" s="70"/>
      <c r="P53" s="60">
        <v>0</v>
      </c>
      <c r="Q53" s="70"/>
      <c r="R53" s="60">
        <v>32247798306</v>
      </c>
      <c r="S53" s="70"/>
      <c r="T53" s="60">
        <v>32247798306</v>
      </c>
      <c r="U53" s="66"/>
      <c r="V53" s="51">
        <v>0.11</v>
      </c>
    </row>
    <row r="54" spans="1:22" ht="21.75" customHeight="1" x14ac:dyDescent="0.2">
      <c r="A54" s="92" t="s">
        <v>40</v>
      </c>
      <c r="B54" s="92"/>
      <c r="C54" s="66"/>
      <c r="D54" s="60">
        <v>0</v>
      </c>
      <c r="E54" s="70"/>
      <c r="F54" s="60">
        <v>-8964684389</v>
      </c>
      <c r="G54" s="70"/>
      <c r="H54" s="60">
        <v>0</v>
      </c>
      <c r="I54" s="70"/>
      <c r="J54" s="60">
        <v>-8964684389</v>
      </c>
      <c r="K54" s="66"/>
      <c r="L54" s="51">
        <v>-0.14000000000000001</v>
      </c>
      <c r="M54" s="66"/>
      <c r="N54" s="60">
        <v>0</v>
      </c>
      <c r="O54" s="70"/>
      <c r="P54" s="60">
        <v>2497554758</v>
      </c>
      <c r="Q54" s="70"/>
      <c r="R54" s="60">
        <v>21368627433</v>
      </c>
      <c r="S54" s="70"/>
      <c r="T54" s="60">
        <v>23866182191</v>
      </c>
      <c r="U54" s="66"/>
      <c r="V54" s="51">
        <v>0.08</v>
      </c>
    </row>
    <row r="55" spans="1:22" ht="21.75" customHeight="1" x14ac:dyDescent="0.2">
      <c r="A55" s="92" t="s">
        <v>167</v>
      </c>
      <c r="B55" s="92"/>
      <c r="C55" s="66"/>
      <c r="D55" s="60">
        <v>0</v>
      </c>
      <c r="E55" s="70"/>
      <c r="F55" s="60">
        <v>0</v>
      </c>
      <c r="G55" s="70"/>
      <c r="H55" s="60">
        <v>0</v>
      </c>
      <c r="I55" s="70"/>
      <c r="J55" s="60">
        <v>0</v>
      </c>
      <c r="K55" s="66"/>
      <c r="L55" s="51">
        <v>0</v>
      </c>
      <c r="M55" s="66"/>
      <c r="N55" s="60">
        <v>0</v>
      </c>
      <c r="O55" s="70"/>
      <c r="P55" s="60">
        <v>0</v>
      </c>
      <c r="Q55" s="70"/>
      <c r="R55" s="60">
        <v>223762729</v>
      </c>
      <c r="S55" s="70"/>
      <c r="T55" s="60">
        <v>223762729</v>
      </c>
      <c r="U55" s="66"/>
      <c r="V55" s="51">
        <v>0</v>
      </c>
    </row>
    <row r="56" spans="1:22" ht="21.75" customHeight="1" x14ac:dyDescent="0.2">
      <c r="A56" s="92" t="s">
        <v>70</v>
      </c>
      <c r="B56" s="92"/>
      <c r="C56" s="66"/>
      <c r="D56" s="60">
        <v>124476021314</v>
      </c>
      <c r="E56" s="70"/>
      <c r="F56" s="60">
        <v>-103592988000</v>
      </c>
      <c r="G56" s="70"/>
      <c r="H56" s="60">
        <v>0</v>
      </c>
      <c r="I56" s="70"/>
      <c r="J56" s="60">
        <v>20883033314</v>
      </c>
      <c r="K56" s="66"/>
      <c r="L56" s="51">
        <v>0.34</v>
      </c>
      <c r="M56" s="66"/>
      <c r="N56" s="60">
        <v>124476021314</v>
      </c>
      <c r="O56" s="70"/>
      <c r="P56" s="60">
        <v>187930601115</v>
      </c>
      <c r="Q56" s="70"/>
      <c r="R56" s="60">
        <v>87516242354</v>
      </c>
      <c r="S56" s="70"/>
      <c r="T56" s="60">
        <v>399922864783</v>
      </c>
      <c r="U56" s="66"/>
      <c r="V56" s="51">
        <v>1.35</v>
      </c>
    </row>
    <row r="57" spans="1:22" ht="21.75" customHeight="1" x14ac:dyDescent="0.2">
      <c r="A57" s="92" t="s">
        <v>168</v>
      </c>
      <c r="B57" s="92"/>
      <c r="C57" s="66"/>
      <c r="D57" s="60">
        <v>0</v>
      </c>
      <c r="E57" s="70"/>
      <c r="F57" s="60">
        <v>0</v>
      </c>
      <c r="G57" s="70"/>
      <c r="H57" s="60">
        <v>0</v>
      </c>
      <c r="I57" s="70"/>
      <c r="J57" s="60">
        <v>0</v>
      </c>
      <c r="K57" s="66"/>
      <c r="L57" s="51">
        <v>0</v>
      </c>
      <c r="M57" s="66"/>
      <c r="N57" s="60">
        <v>0</v>
      </c>
      <c r="O57" s="70"/>
      <c r="P57" s="60">
        <v>0</v>
      </c>
      <c r="Q57" s="70"/>
      <c r="R57" s="60">
        <v>-188373055997</v>
      </c>
      <c r="S57" s="70"/>
      <c r="T57" s="60">
        <v>-188373055997</v>
      </c>
      <c r="U57" s="66"/>
      <c r="V57" s="51">
        <v>-0.63</v>
      </c>
    </row>
    <row r="58" spans="1:22" ht="21.75" customHeight="1" x14ac:dyDescent="0.2">
      <c r="A58" s="92" t="s">
        <v>169</v>
      </c>
      <c r="B58" s="92"/>
      <c r="C58" s="66"/>
      <c r="D58" s="60">
        <v>0</v>
      </c>
      <c r="E58" s="70"/>
      <c r="F58" s="60">
        <v>0</v>
      </c>
      <c r="G58" s="70"/>
      <c r="H58" s="60">
        <v>0</v>
      </c>
      <c r="I58" s="70"/>
      <c r="J58" s="60">
        <v>0</v>
      </c>
      <c r="K58" s="66"/>
      <c r="L58" s="51">
        <v>0</v>
      </c>
      <c r="M58" s="66"/>
      <c r="N58" s="60">
        <v>0</v>
      </c>
      <c r="O58" s="70"/>
      <c r="P58" s="60">
        <v>0</v>
      </c>
      <c r="Q58" s="70"/>
      <c r="R58" s="60">
        <v>-17771069259</v>
      </c>
      <c r="S58" s="70"/>
      <c r="T58" s="60">
        <v>-17771069259</v>
      </c>
      <c r="U58" s="66"/>
      <c r="V58" s="51">
        <v>-0.06</v>
      </c>
    </row>
    <row r="59" spans="1:22" ht="21.75" customHeight="1" x14ac:dyDescent="0.2">
      <c r="A59" s="92" t="s">
        <v>170</v>
      </c>
      <c r="B59" s="92"/>
      <c r="C59" s="66"/>
      <c r="D59" s="60">
        <v>0</v>
      </c>
      <c r="E59" s="70"/>
      <c r="F59" s="60">
        <v>0</v>
      </c>
      <c r="G59" s="70"/>
      <c r="H59" s="60">
        <v>0</v>
      </c>
      <c r="I59" s="70"/>
      <c r="J59" s="60">
        <v>0</v>
      </c>
      <c r="K59" s="66"/>
      <c r="L59" s="51">
        <v>0</v>
      </c>
      <c r="M59" s="66"/>
      <c r="N59" s="60">
        <v>0</v>
      </c>
      <c r="O59" s="70"/>
      <c r="P59" s="60">
        <v>0</v>
      </c>
      <c r="Q59" s="70"/>
      <c r="R59" s="60">
        <v>145750195276</v>
      </c>
      <c r="S59" s="70"/>
      <c r="T59" s="60">
        <v>145750195276</v>
      </c>
      <c r="U59" s="66"/>
      <c r="V59" s="51">
        <v>0.49</v>
      </c>
    </row>
    <row r="60" spans="1:22" ht="21.75" customHeight="1" x14ac:dyDescent="0.2">
      <c r="A60" s="92" t="s">
        <v>92</v>
      </c>
      <c r="B60" s="92"/>
      <c r="C60" s="66"/>
      <c r="D60" s="60">
        <v>55801767826</v>
      </c>
      <c r="E60" s="70"/>
      <c r="F60" s="60">
        <v>-98247290805</v>
      </c>
      <c r="G60" s="70"/>
      <c r="H60" s="60">
        <v>0</v>
      </c>
      <c r="I60" s="70"/>
      <c r="J60" s="60">
        <v>-42445522979</v>
      </c>
      <c r="K60" s="66"/>
      <c r="L60" s="51">
        <v>-0.68</v>
      </c>
      <c r="M60" s="66"/>
      <c r="N60" s="60">
        <v>55801767826</v>
      </c>
      <c r="O60" s="70"/>
      <c r="P60" s="60">
        <v>-112119529338</v>
      </c>
      <c r="Q60" s="70"/>
      <c r="R60" s="60">
        <v>17499117301</v>
      </c>
      <c r="S60" s="70"/>
      <c r="T60" s="60">
        <v>-38818644211</v>
      </c>
      <c r="U60" s="66"/>
      <c r="V60" s="51">
        <v>-0.13</v>
      </c>
    </row>
    <row r="61" spans="1:22" ht="21.75" customHeight="1" x14ac:dyDescent="0.2">
      <c r="A61" s="92" t="s">
        <v>45</v>
      </c>
      <c r="B61" s="92"/>
      <c r="C61" s="66"/>
      <c r="D61" s="60">
        <v>0</v>
      </c>
      <c r="E61" s="70"/>
      <c r="F61" s="60">
        <v>287268667648</v>
      </c>
      <c r="G61" s="70"/>
      <c r="H61" s="60">
        <v>0</v>
      </c>
      <c r="I61" s="70"/>
      <c r="J61" s="60">
        <v>287268667648</v>
      </c>
      <c r="K61" s="66"/>
      <c r="L61" s="51">
        <v>4.6100000000000003</v>
      </c>
      <c r="M61" s="66"/>
      <c r="N61" s="60">
        <v>0</v>
      </c>
      <c r="O61" s="70"/>
      <c r="P61" s="60">
        <v>744040735179</v>
      </c>
      <c r="Q61" s="70"/>
      <c r="R61" s="60">
        <v>52058953398</v>
      </c>
      <c r="S61" s="70"/>
      <c r="T61" s="60">
        <v>796099688577</v>
      </c>
      <c r="U61" s="66"/>
      <c r="V61" s="51">
        <v>2.68</v>
      </c>
    </row>
    <row r="62" spans="1:22" ht="21.75" customHeight="1" x14ac:dyDescent="0.2">
      <c r="A62" s="92" t="s">
        <v>100</v>
      </c>
      <c r="B62" s="92"/>
      <c r="C62" s="66"/>
      <c r="D62" s="60">
        <v>0</v>
      </c>
      <c r="E62" s="70"/>
      <c r="F62" s="60">
        <v>974536272</v>
      </c>
      <c r="G62" s="70"/>
      <c r="H62" s="60">
        <v>0</v>
      </c>
      <c r="I62" s="70"/>
      <c r="J62" s="60">
        <v>974536272</v>
      </c>
      <c r="K62" s="66"/>
      <c r="L62" s="51">
        <v>0.02</v>
      </c>
      <c r="M62" s="66"/>
      <c r="N62" s="60">
        <v>0</v>
      </c>
      <c r="O62" s="70"/>
      <c r="P62" s="60">
        <v>974536272</v>
      </c>
      <c r="Q62" s="70"/>
      <c r="R62" s="60">
        <v>349242715145</v>
      </c>
      <c r="S62" s="70"/>
      <c r="T62" s="60">
        <v>350217251417</v>
      </c>
      <c r="U62" s="66"/>
      <c r="V62" s="51">
        <v>1.18</v>
      </c>
    </row>
    <row r="63" spans="1:22" ht="21.75" customHeight="1" x14ac:dyDescent="0.2">
      <c r="A63" s="92" t="s">
        <v>171</v>
      </c>
      <c r="B63" s="92"/>
      <c r="C63" s="66"/>
      <c r="D63" s="60">
        <v>0</v>
      </c>
      <c r="E63" s="70"/>
      <c r="F63" s="60">
        <v>0</v>
      </c>
      <c r="G63" s="70"/>
      <c r="H63" s="60">
        <v>0</v>
      </c>
      <c r="I63" s="70"/>
      <c r="J63" s="60">
        <v>0</v>
      </c>
      <c r="K63" s="66"/>
      <c r="L63" s="51">
        <v>0</v>
      </c>
      <c r="M63" s="66"/>
      <c r="N63" s="60">
        <v>0</v>
      </c>
      <c r="O63" s="70"/>
      <c r="P63" s="60">
        <v>0</v>
      </c>
      <c r="Q63" s="70"/>
      <c r="R63" s="60">
        <v>-3029845544</v>
      </c>
      <c r="S63" s="70"/>
      <c r="T63" s="60">
        <v>-3029845544</v>
      </c>
      <c r="U63" s="66"/>
      <c r="V63" s="51">
        <v>-0.01</v>
      </c>
    </row>
    <row r="64" spans="1:22" ht="21.75" customHeight="1" x14ac:dyDescent="0.2">
      <c r="A64" s="92" t="s">
        <v>172</v>
      </c>
      <c r="B64" s="92"/>
      <c r="C64" s="66"/>
      <c r="D64" s="60">
        <v>0</v>
      </c>
      <c r="E64" s="70"/>
      <c r="F64" s="60">
        <v>0</v>
      </c>
      <c r="G64" s="70"/>
      <c r="H64" s="60">
        <v>0</v>
      </c>
      <c r="I64" s="70"/>
      <c r="J64" s="60">
        <v>0</v>
      </c>
      <c r="K64" s="66"/>
      <c r="L64" s="51">
        <v>0</v>
      </c>
      <c r="M64" s="66"/>
      <c r="N64" s="60">
        <v>0</v>
      </c>
      <c r="O64" s="70"/>
      <c r="P64" s="60">
        <v>0</v>
      </c>
      <c r="Q64" s="70"/>
      <c r="R64" s="60">
        <v>575254542681</v>
      </c>
      <c r="S64" s="70"/>
      <c r="T64" s="60">
        <v>575254542681</v>
      </c>
      <c r="U64" s="66"/>
      <c r="V64" s="51">
        <v>1.94</v>
      </c>
    </row>
    <row r="65" spans="1:22" ht="21.75" customHeight="1" x14ac:dyDescent="0.2">
      <c r="A65" s="92" t="s">
        <v>83</v>
      </c>
      <c r="B65" s="92"/>
      <c r="C65" s="66"/>
      <c r="D65" s="60">
        <v>0</v>
      </c>
      <c r="E65" s="70"/>
      <c r="F65" s="60">
        <v>-502810486942</v>
      </c>
      <c r="G65" s="70"/>
      <c r="H65" s="60">
        <v>0</v>
      </c>
      <c r="I65" s="70"/>
      <c r="J65" s="60">
        <v>-502810486942</v>
      </c>
      <c r="K65" s="66"/>
      <c r="L65" s="51">
        <v>-8.07</v>
      </c>
      <c r="M65" s="66"/>
      <c r="N65" s="60">
        <v>0</v>
      </c>
      <c r="O65" s="70"/>
      <c r="P65" s="60">
        <v>1070682586346</v>
      </c>
      <c r="Q65" s="70"/>
      <c r="R65" s="60">
        <v>1312728152734</v>
      </c>
      <c r="S65" s="70"/>
      <c r="T65" s="60">
        <v>2383410739080</v>
      </c>
      <c r="U65" s="66"/>
      <c r="V65" s="51">
        <v>8.0299999999999994</v>
      </c>
    </row>
    <row r="66" spans="1:22" ht="21.75" customHeight="1" x14ac:dyDescent="0.2">
      <c r="A66" s="92" t="s">
        <v>173</v>
      </c>
      <c r="B66" s="92"/>
      <c r="C66" s="66"/>
      <c r="D66" s="60">
        <v>0</v>
      </c>
      <c r="E66" s="70"/>
      <c r="F66" s="60">
        <v>0</v>
      </c>
      <c r="G66" s="70"/>
      <c r="H66" s="60">
        <v>0</v>
      </c>
      <c r="I66" s="70"/>
      <c r="J66" s="60">
        <v>0</v>
      </c>
      <c r="K66" s="66"/>
      <c r="L66" s="51">
        <v>0</v>
      </c>
      <c r="M66" s="66"/>
      <c r="N66" s="60">
        <v>0</v>
      </c>
      <c r="O66" s="70"/>
      <c r="P66" s="60">
        <v>0</v>
      </c>
      <c r="Q66" s="70"/>
      <c r="R66" s="60">
        <v>17763718990</v>
      </c>
      <c r="S66" s="70"/>
      <c r="T66" s="60">
        <v>17763718990</v>
      </c>
      <c r="U66" s="66"/>
      <c r="V66" s="51">
        <v>0.06</v>
      </c>
    </row>
    <row r="67" spans="1:22" ht="21.75" customHeight="1" x14ac:dyDescent="0.2">
      <c r="A67" s="92" t="s">
        <v>174</v>
      </c>
      <c r="B67" s="92"/>
      <c r="C67" s="66"/>
      <c r="D67" s="60">
        <v>0</v>
      </c>
      <c r="E67" s="70"/>
      <c r="F67" s="60">
        <v>0</v>
      </c>
      <c r="G67" s="70"/>
      <c r="H67" s="60">
        <v>0</v>
      </c>
      <c r="I67" s="70"/>
      <c r="J67" s="60">
        <v>0</v>
      </c>
      <c r="K67" s="66"/>
      <c r="L67" s="51">
        <v>0</v>
      </c>
      <c r="M67" s="66"/>
      <c r="N67" s="60">
        <v>29700000000</v>
      </c>
      <c r="O67" s="70"/>
      <c r="P67" s="60">
        <v>0</v>
      </c>
      <c r="Q67" s="70"/>
      <c r="R67" s="60">
        <v>184694266020</v>
      </c>
      <c r="S67" s="70"/>
      <c r="T67" s="60">
        <v>214394266020</v>
      </c>
      <c r="U67" s="66"/>
      <c r="V67" s="51">
        <v>0.72</v>
      </c>
    </row>
    <row r="68" spans="1:22" ht="21.75" customHeight="1" x14ac:dyDescent="0.2">
      <c r="A68" s="92" t="s">
        <v>175</v>
      </c>
      <c r="B68" s="92"/>
      <c r="C68" s="66"/>
      <c r="D68" s="60">
        <v>0</v>
      </c>
      <c r="E68" s="70"/>
      <c r="F68" s="60">
        <v>0</v>
      </c>
      <c r="G68" s="70"/>
      <c r="H68" s="60">
        <v>0</v>
      </c>
      <c r="I68" s="70"/>
      <c r="J68" s="60">
        <v>0</v>
      </c>
      <c r="K68" s="66"/>
      <c r="L68" s="51">
        <v>0</v>
      </c>
      <c r="M68" s="66"/>
      <c r="N68" s="60">
        <v>0</v>
      </c>
      <c r="O68" s="70"/>
      <c r="P68" s="60">
        <v>0</v>
      </c>
      <c r="Q68" s="70"/>
      <c r="R68" s="60">
        <v>5478333356</v>
      </c>
      <c r="S68" s="70"/>
      <c r="T68" s="60">
        <v>5478333356</v>
      </c>
      <c r="U68" s="66"/>
      <c r="V68" s="51">
        <v>0.02</v>
      </c>
    </row>
    <row r="69" spans="1:22" ht="21.75" customHeight="1" x14ac:dyDescent="0.2">
      <c r="A69" s="92" t="s">
        <v>56</v>
      </c>
      <c r="B69" s="92"/>
      <c r="C69" s="66"/>
      <c r="D69" s="60">
        <v>0</v>
      </c>
      <c r="E69" s="70"/>
      <c r="F69" s="60">
        <v>6350528079</v>
      </c>
      <c r="G69" s="70"/>
      <c r="H69" s="60">
        <v>0</v>
      </c>
      <c r="I69" s="70"/>
      <c r="J69" s="60">
        <v>6350528079</v>
      </c>
      <c r="K69" s="66"/>
      <c r="L69" s="51">
        <v>0.1</v>
      </c>
      <c r="M69" s="66"/>
      <c r="N69" s="60">
        <v>0</v>
      </c>
      <c r="O69" s="70"/>
      <c r="P69" s="60">
        <v>18856821874</v>
      </c>
      <c r="Q69" s="70"/>
      <c r="R69" s="60">
        <v>342177173111</v>
      </c>
      <c r="S69" s="70"/>
      <c r="T69" s="60">
        <v>361033994985</v>
      </c>
      <c r="U69" s="66"/>
      <c r="V69" s="51">
        <v>1.22</v>
      </c>
    </row>
    <row r="70" spans="1:22" ht="21.75" customHeight="1" x14ac:dyDescent="0.2">
      <c r="A70" s="92" t="s">
        <v>95</v>
      </c>
      <c r="B70" s="92"/>
      <c r="C70" s="66"/>
      <c r="D70" s="60">
        <v>0</v>
      </c>
      <c r="E70" s="70"/>
      <c r="F70" s="60">
        <v>-33638965595</v>
      </c>
      <c r="G70" s="70"/>
      <c r="H70" s="60">
        <v>0</v>
      </c>
      <c r="I70" s="70"/>
      <c r="J70" s="60">
        <v>-33638965595</v>
      </c>
      <c r="K70" s="66"/>
      <c r="L70" s="51">
        <v>-0.54</v>
      </c>
      <c r="M70" s="66"/>
      <c r="N70" s="60">
        <v>15994641211</v>
      </c>
      <c r="O70" s="70"/>
      <c r="P70" s="60">
        <v>-13563444355</v>
      </c>
      <c r="Q70" s="70"/>
      <c r="R70" s="60">
        <v>6972688344</v>
      </c>
      <c r="S70" s="70"/>
      <c r="T70" s="60">
        <v>9403885200</v>
      </c>
      <c r="U70" s="66"/>
      <c r="V70" s="51">
        <v>0.03</v>
      </c>
    </row>
    <row r="71" spans="1:22" ht="21.75" customHeight="1" x14ac:dyDescent="0.2">
      <c r="A71" s="92" t="s">
        <v>34</v>
      </c>
      <c r="B71" s="92"/>
      <c r="C71" s="66"/>
      <c r="D71" s="60">
        <v>0</v>
      </c>
      <c r="E71" s="70"/>
      <c r="F71" s="60">
        <v>-223973414192</v>
      </c>
      <c r="G71" s="70"/>
      <c r="H71" s="60">
        <v>0</v>
      </c>
      <c r="I71" s="70"/>
      <c r="J71" s="60">
        <v>-223973414192</v>
      </c>
      <c r="K71" s="66"/>
      <c r="L71" s="51">
        <v>-3.6</v>
      </c>
      <c r="M71" s="66"/>
      <c r="N71" s="60">
        <v>115573278259</v>
      </c>
      <c r="O71" s="70"/>
      <c r="P71" s="60">
        <v>-186727970594</v>
      </c>
      <c r="Q71" s="70"/>
      <c r="R71" s="60">
        <v>11932170742</v>
      </c>
      <c r="S71" s="70"/>
      <c r="T71" s="60">
        <v>-59222521593</v>
      </c>
      <c r="U71" s="66"/>
      <c r="V71" s="51">
        <v>-0.2</v>
      </c>
    </row>
    <row r="72" spans="1:22" ht="21.75" customHeight="1" x14ac:dyDescent="0.2">
      <c r="A72" s="92" t="s">
        <v>176</v>
      </c>
      <c r="B72" s="92"/>
      <c r="C72" s="66"/>
      <c r="D72" s="60">
        <v>0</v>
      </c>
      <c r="E72" s="70"/>
      <c r="F72" s="60">
        <v>0</v>
      </c>
      <c r="G72" s="70"/>
      <c r="H72" s="60">
        <v>0</v>
      </c>
      <c r="I72" s="70"/>
      <c r="J72" s="60">
        <v>0</v>
      </c>
      <c r="K72" s="66"/>
      <c r="L72" s="51">
        <v>0</v>
      </c>
      <c r="M72" s="66"/>
      <c r="N72" s="60">
        <v>0</v>
      </c>
      <c r="O72" s="70"/>
      <c r="P72" s="60">
        <v>0</v>
      </c>
      <c r="Q72" s="70"/>
      <c r="R72" s="60">
        <v>53809728336</v>
      </c>
      <c r="S72" s="70"/>
      <c r="T72" s="60">
        <v>53809728336</v>
      </c>
      <c r="U72" s="66"/>
      <c r="V72" s="51">
        <v>0.18</v>
      </c>
    </row>
    <row r="73" spans="1:22" ht="21.75" customHeight="1" x14ac:dyDescent="0.2">
      <c r="A73" s="92" t="s">
        <v>177</v>
      </c>
      <c r="B73" s="92"/>
      <c r="C73" s="66"/>
      <c r="D73" s="60">
        <v>0</v>
      </c>
      <c r="E73" s="70"/>
      <c r="F73" s="60">
        <v>0</v>
      </c>
      <c r="G73" s="70"/>
      <c r="H73" s="60">
        <v>0</v>
      </c>
      <c r="I73" s="70"/>
      <c r="J73" s="60">
        <v>0</v>
      </c>
      <c r="K73" s="66"/>
      <c r="L73" s="51">
        <v>0</v>
      </c>
      <c r="M73" s="66"/>
      <c r="N73" s="60">
        <v>0</v>
      </c>
      <c r="O73" s="70"/>
      <c r="P73" s="60">
        <v>0</v>
      </c>
      <c r="Q73" s="70"/>
      <c r="R73" s="60">
        <v>-21844436700</v>
      </c>
      <c r="S73" s="70"/>
      <c r="T73" s="60">
        <v>-21844436700</v>
      </c>
      <c r="U73" s="66"/>
      <c r="V73" s="51">
        <v>-7.0000000000000007E-2</v>
      </c>
    </row>
    <row r="74" spans="1:22" ht="21.75" customHeight="1" x14ac:dyDescent="0.2">
      <c r="A74" s="92" t="s">
        <v>178</v>
      </c>
      <c r="B74" s="92"/>
      <c r="C74" s="66"/>
      <c r="D74" s="60">
        <v>0</v>
      </c>
      <c r="E74" s="70"/>
      <c r="F74" s="60">
        <v>0</v>
      </c>
      <c r="G74" s="70"/>
      <c r="H74" s="60">
        <v>0</v>
      </c>
      <c r="I74" s="70"/>
      <c r="J74" s="60">
        <v>0</v>
      </c>
      <c r="K74" s="66"/>
      <c r="L74" s="51">
        <v>0</v>
      </c>
      <c r="M74" s="66"/>
      <c r="N74" s="60">
        <v>0</v>
      </c>
      <c r="O74" s="70"/>
      <c r="P74" s="60">
        <v>0</v>
      </c>
      <c r="Q74" s="70"/>
      <c r="R74" s="60">
        <v>44456207304</v>
      </c>
      <c r="S74" s="70"/>
      <c r="T74" s="60">
        <v>44456207304</v>
      </c>
      <c r="U74" s="66"/>
      <c r="V74" s="51">
        <v>0.15</v>
      </c>
    </row>
    <row r="75" spans="1:22" ht="21.75" customHeight="1" x14ac:dyDescent="0.2">
      <c r="A75" s="92" t="s">
        <v>99</v>
      </c>
      <c r="B75" s="92"/>
      <c r="C75" s="66"/>
      <c r="D75" s="60">
        <v>257763000</v>
      </c>
      <c r="E75" s="70"/>
      <c r="F75" s="60">
        <v>-415056618</v>
      </c>
      <c r="G75" s="70"/>
      <c r="H75" s="60">
        <v>0</v>
      </c>
      <c r="I75" s="70"/>
      <c r="J75" s="60">
        <v>-157293618</v>
      </c>
      <c r="K75" s="66"/>
      <c r="L75" s="51">
        <v>0</v>
      </c>
      <c r="M75" s="66"/>
      <c r="N75" s="60">
        <v>257763000</v>
      </c>
      <c r="O75" s="70"/>
      <c r="P75" s="60">
        <v>636488211</v>
      </c>
      <c r="Q75" s="70"/>
      <c r="R75" s="60">
        <v>1454926036</v>
      </c>
      <c r="S75" s="70"/>
      <c r="T75" s="60">
        <v>2349177247</v>
      </c>
      <c r="U75" s="66"/>
      <c r="V75" s="51">
        <v>0.01</v>
      </c>
    </row>
    <row r="76" spans="1:22" ht="21.75" customHeight="1" x14ac:dyDescent="0.2">
      <c r="A76" s="92" t="s">
        <v>179</v>
      </c>
      <c r="B76" s="92"/>
      <c r="C76" s="66"/>
      <c r="D76" s="60">
        <v>0</v>
      </c>
      <c r="E76" s="70"/>
      <c r="F76" s="60">
        <v>0</v>
      </c>
      <c r="G76" s="70"/>
      <c r="H76" s="60">
        <v>0</v>
      </c>
      <c r="I76" s="70"/>
      <c r="J76" s="60">
        <v>0</v>
      </c>
      <c r="K76" s="66"/>
      <c r="L76" s="51">
        <v>0</v>
      </c>
      <c r="M76" s="66"/>
      <c r="N76" s="60">
        <v>0</v>
      </c>
      <c r="O76" s="70"/>
      <c r="P76" s="60">
        <v>0</v>
      </c>
      <c r="Q76" s="70"/>
      <c r="R76" s="60">
        <v>171348248647</v>
      </c>
      <c r="S76" s="70"/>
      <c r="T76" s="60">
        <v>171348248647</v>
      </c>
      <c r="U76" s="66"/>
      <c r="V76" s="51">
        <v>0.57999999999999996</v>
      </c>
    </row>
    <row r="77" spans="1:22" ht="21.75" customHeight="1" x14ac:dyDescent="0.2">
      <c r="A77" s="92" t="s">
        <v>180</v>
      </c>
      <c r="B77" s="92"/>
      <c r="C77" s="66"/>
      <c r="D77" s="60">
        <v>0</v>
      </c>
      <c r="E77" s="70"/>
      <c r="F77" s="60">
        <v>0</v>
      </c>
      <c r="G77" s="70"/>
      <c r="H77" s="60">
        <v>0</v>
      </c>
      <c r="I77" s="70"/>
      <c r="J77" s="60">
        <v>0</v>
      </c>
      <c r="K77" s="66"/>
      <c r="L77" s="51">
        <v>0</v>
      </c>
      <c r="M77" s="66"/>
      <c r="N77" s="60">
        <v>0</v>
      </c>
      <c r="O77" s="70"/>
      <c r="P77" s="60">
        <v>0</v>
      </c>
      <c r="Q77" s="70"/>
      <c r="R77" s="60">
        <v>0</v>
      </c>
      <c r="S77" s="70"/>
      <c r="T77" s="60">
        <v>0</v>
      </c>
      <c r="U77" s="66"/>
      <c r="V77" s="51">
        <v>0</v>
      </c>
    </row>
    <row r="78" spans="1:22" ht="21.75" customHeight="1" x14ac:dyDescent="0.2">
      <c r="A78" s="92" t="s">
        <v>39</v>
      </c>
      <c r="B78" s="92"/>
      <c r="C78" s="66"/>
      <c r="D78" s="60">
        <v>0</v>
      </c>
      <c r="E78" s="70"/>
      <c r="F78" s="60">
        <v>4316374499</v>
      </c>
      <c r="G78" s="70"/>
      <c r="H78" s="60">
        <v>0</v>
      </c>
      <c r="I78" s="70"/>
      <c r="J78" s="60">
        <v>4316374499</v>
      </c>
      <c r="K78" s="66"/>
      <c r="L78" s="51">
        <v>7.0000000000000007E-2</v>
      </c>
      <c r="M78" s="66"/>
      <c r="N78" s="60">
        <v>83620000000</v>
      </c>
      <c r="O78" s="70"/>
      <c r="P78" s="60">
        <v>13670172212</v>
      </c>
      <c r="Q78" s="70"/>
      <c r="R78" s="60">
        <v>-40535796165</v>
      </c>
      <c r="S78" s="70"/>
      <c r="T78" s="60">
        <v>56754376047</v>
      </c>
      <c r="U78" s="66"/>
      <c r="V78" s="51">
        <v>0.19</v>
      </c>
    </row>
    <row r="79" spans="1:22" ht="21.75" customHeight="1" x14ac:dyDescent="0.2">
      <c r="A79" s="92" t="s">
        <v>181</v>
      </c>
      <c r="B79" s="92"/>
      <c r="C79" s="66"/>
      <c r="D79" s="60">
        <v>0</v>
      </c>
      <c r="E79" s="70"/>
      <c r="F79" s="60">
        <v>0</v>
      </c>
      <c r="G79" s="70"/>
      <c r="H79" s="60">
        <v>0</v>
      </c>
      <c r="I79" s="70"/>
      <c r="J79" s="60">
        <v>0</v>
      </c>
      <c r="K79" s="66"/>
      <c r="L79" s="51">
        <v>0</v>
      </c>
      <c r="M79" s="66"/>
      <c r="N79" s="60">
        <v>17200000000</v>
      </c>
      <c r="O79" s="70"/>
      <c r="P79" s="60">
        <v>0</v>
      </c>
      <c r="Q79" s="70"/>
      <c r="R79" s="60">
        <v>80068619948</v>
      </c>
      <c r="S79" s="70"/>
      <c r="T79" s="60">
        <v>97268619948</v>
      </c>
      <c r="U79" s="66"/>
      <c r="V79" s="51">
        <v>0.33</v>
      </c>
    </row>
    <row r="80" spans="1:22" ht="21.75" customHeight="1" x14ac:dyDescent="0.2">
      <c r="A80" s="92" t="s">
        <v>182</v>
      </c>
      <c r="B80" s="92"/>
      <c r="C80" s="66"/>
      <c r="D80" s="60">
        <v>0</v>
      </c>
      <c r="E80" s="70"/>
      <c r="F80" s="60">
        <v>0</v>
      </c>
      <c r="G80" s="70"/>
      <c r="H80" s="60">
        <v>0</v>
      </c>
      <c r="I80" s="70"/>
      <c r="J80" s="60">
        <v>0</v>
      </c>
      <c r="K80" s="66"/>
      <c r="L80" s="51">
        <v>0</v>
      </c>
      <c r="M80" s="66"/>
      <c r="N80" s="60">
        <v>0</v>
      </c>
      <c r="O80" s="70"/>
      <c r="P80" s="60">
        <v>0</v>
      </c>
      <c r="Q80" s="70"/>
      <c r="R80" s="60">
        <v>-306417220</v>
      </c>
      <c r="S80" s="70"/>
      <c r="T80" s="60">
        <v>-306417220</v>
      </c>
      <c r="U80" s="66"/>
      <c r="V80" s="51">
        <v>0</v>
      </c>
    </row>
    <row r="81" spans="1:22" ht="21.75" customHeight="1" x14ac:dyDescent="0.2">
      <c r="A81" s="92" t="s">
        <v>183</v>
      </c>
      <c r="B81" s="92"/>
      <c r="C81" s="66"/>
      <c r="D81" s="60">
        <v>0</v>
      </c>
      <c r="E81" s="70"/>
      <c r="F81" s="60">
        <v>0</v>
      </c>
      <c r="G81" s="70"/>
      <c r="H81" s="60">
        <v>0</v>
      </c>
      <c r="I81" s="70"/>
      <c r="J81" s="60">
        <v>0</v>
      </c>
      <c r="K81" s="66"/>
      <c r="L81" s="51">
        <v>0</v>
      </c>
      <c r="M81" s="66"/>
      <c r="N81" s="60">
        <v>0</v>
      </c>
      <c r="O81" s="70"/>
      <c r="P81" s="60">
        <v>0</v>
      </c>
      <c r="Q81" s="70"/>
      <c r="R81" s="60">
        <v>3037909101</v>
      </c>
      <c r="S81" s="70"/>
      <c r="T81" s="60">
        <v>3037909101</v>
      </c>
      <c r="U81" s="66"/>
      <c r="V81" s="51">
        <v>0.01</v>
      </c>
    </row>
    <row r="82" spans="1:22" ht="21.75" customHeight="1" x14ac:dyDescent="0.2">
      <c r="A82" s="92" t="s">
        <v>184</v>
      </c>
      <c r="B82" s="92"/>
      <c r="C82" s="66"/>
      <c r="D82" s="60">
        <v>0</v>
      </c>
      <c r="E82" s="70"/>
      <c r="F82" s="60">
        <v>0</v>
      </c>
      <c r="G82" s="70"/>
      <c r="H82" s="60">
        <v>0</v>
      </c>
      <c r="I82" s="70"/>
      <c r="J82" s="60">
        <v>0</v>
      </c>
      <c r="K82" s="66"/>
      <c r="L82" s="51">
        <v>0</v>
      </c>
      <c r="M82" s="66"/>
      <c r="N82" s="60">
        <v>0</v>
      </c>
      <c r="O82" s="70"/>
      <c r="P82" s="60">
        <v>0</v>
      </c>
      <c r="Q82" s="70"/>
      <c r="R82" s="60">
        <v>186382038134</v>
      </c>
      <c r="S82" s="70"/>
      <c r="T82" s="60">
        <v>186382038134</v>
      </c>
      <c r="U82" s="66"/>
      <c r="V82" s="51">
        <v>0.63</v>
      </c>
    </row>
    <row r="83" spans="1:22" ht="21.75" customHeight="1" x14ac:dyDescent="0.2">
      <c r="A83" s="92" t="s">
        <v>28</v>
      </c>
      <c r="B83" s="92"/>
      <c r="C83" s="66"/>
      <c r="D83" s="60">
        <v>0</v>
      </c>
      <c r="E83" s="70"/>
      <c r="F83" s="60">
        <v>259965822669</v>
      </c>
      <c r="G83" s="70"/>
      <c r="H83" s="60">
        <v>0</v>
      </c>
      <c r="I83" s="70"/>
      <c r="J83" s="60">
        <v>259965822669</v>
      </c>
      <c r="K83" s="66"/>
      <c r="L83" s="51">
        <v>4.17</v>
      </c>
      <c r="M83" s="66"/>
      <c r="N83" s="60">
        <v>46709904570</v>
      </c>
      <c r="O83" s="70"/>
      <c r="P83" s="60">
        <v>819791391720</v>
      </c>
      <c r="Q83" s="70"/>
      <c r="R83" s="60">
        <v>-9567</v>
      </c>
      <c r="S83" s="70"/>
      <c r="T83" s="60">
        <v>866501286723</v>
      </c>
      <c r="U83" s="66"/>
      <c r="V83" s="51">
        <v>2.92</v>
      </c>
    </row>
    <row r="84" spans="1:22" ht="21.75" customHeight="1" x14ac:dyDescent="0.2">
      <c r="A84" s="92" t="s">
        <v>185</v>
      </c>
      <c r="B84" s="92"/>
      <c r="C84" s="66"/>
      <c r="D84" s="60">
        <v>0</v>
      </c>
      <c r="E84" s="70"/>
      <c r="F84" s="60">
        <v>0</v>
      </c>
      <c r="G84" s="70"/>
      <c r="H84" s="60">
        <v>0</v>
      </c>
      <c r="I84" s="70"/>
      <c r="J84" s="60">
        <v>0</v>
      </c>
      <c r="K84" s="66"/>
      <c r="L84" s="51">
        <v>0</v>
      </c>
      <c r="M84" s="66"/>
      <c r="N84" s="60">
        <v>0</v>
      </c>
      <c r="O84" s="70"/>
      <c r="P84" s="60">
        <v>0</v>
      </c>
      <c r="Q84" s="70"/>
      <c r="R84" s="60">
        <v>-1840563358</v>
      </c>
      <c r="S84" s="70"/>
      <c r="T84" s="60">
        <v>-1840563358</v>
      </c>
      <c r="U84" s="66"/>
      <c r="V84" s="51">
        <v>-0.01</v>
      </c>
    </row>
    <row r="85" spans="1:22" ht="21.75" customHeight="1" x14ac:dyDescent="0.2">
      <c r="A85" s="92" t="s">
        <v>47</v>
      </c>
      <c r="B85" s="92"/>
      <c r="C85" s="66"/>
      <c r="D85" s="60">
        <v>35572947431</v>
      </c>
      <c r="E85" s="70"/>
      <c r="F85" s="60">
        <v>-14586369000</v>
      </c>
      <c r="G85" s="70"/>
      <c r="H85" s="60">
        <v>0</v>
      </c>
      <c r="I85" s="70"/>
      <c r="J85" s="60">
        <v>20986578431</v>
      </c>
      <c r="K85" s="66"/>
      <c r="L85" s="51">
        <v>0.34</v>
      </c>
      <c r="M85" s="66"/>
      <c r="N85" s="60">
        <v>35572947431</v>
      </c>
      <c r="O85" s="70"/>
      <c r="P85" s="60">
        <v>-12815502410</v>
      </c>
      <c r="Q85" s="70"/>
      <c r="R85" s="60">
        <v>-1935</v>
      </c>
      <c r="S85" s="70"/>
      <c r="T85" s="60">
        <v>22757443086</v>
      </c>
      <c r="U85" s="66"/>
      <c r="V85" s="51">
        <v>0.08</v>
      </c>
    </row>
    <row r="86" spans="1:22" ht="21.75" customHeight="1" x14ac:dyDescent="0.2">
      <c r="A86" s="92" t="s">
        <v>30</v>
      </c>
      <c r="B86" s="92"/>
      <c r="C86" s="66"/>
      <c r="D86" s="60">
        <v>0</v>
      </c>
      <c r="E86" s="70"/>
      <c r="F86" s="60">
        <v>-680875275003</v>
      </c>
      <c r="G86" s="70"/>
      <c r="H86" s="60">
        <v>0</v>
      </c>
      <c r="I86" s="70"/>
      <c r="J86" s="60">
        <v>-680875275003</v>
      </c>
      <c r="K86" s="66"/>
      <c r="L86" s="51">
        <v>-10.93</v>
      </c>
      <c r="M86" s="66"/>
      <c r="N86" s="60">
        <v>0</v>
      </c>
      <c r="O86" s="70"/>
      <c r="P86" s="60">
        <v>-24726373541</v>
      </c>
      <c r="Q86" s="70"/>
      <c r="R86" s="60">
        <v>249620937428</v>
      </c>
      <c r="S86" s="70"/>
      <c r="T86" s="60">
        <v>224894563887</v>
      </c>
      <c r="U86" s="66"/>
      <c r="V86" s="51">
        <v>0.76</v>
      </c>
    </row>
    <row r="87" spans="1:22" ht="21.75" customHeight="1" x14ac:dyDescent="0.2">
      <c r="A87" s="92" t="s">
        <v>186</v>
      </c>
      <c r="B87" s="92"/>
      <c r="C87" s="66"/>
      <c r="D87" s="60">
        <v>0</v>
      </c>
      <c r="E87" s="70"/>
      <c r="F87" s="60">
        <v>0</v>
      </c>
      <c r="G87" s="70"/>
      <c r="H87" s="60">
        <v>0</v>
      </c>
      <c r="I87" s="70"/>
      <c r="J87" s="60">
        <v>0</v>
      </c>
      <c r="K87" s="66"/>
      <c r="L87" s="51">
        <v>0</v>
      </c>
      <c r="M87" s="66"/>
      <c r="N87" s="60">
        <v>0</v>
      </c>
      <c r="O87" s="70"/>
      <c r="P87" s="60">
        <v>0</v>
      </c>
      <c r="Q87" s="70"/>
      <c r="R87" s="60">
        <v>3161372337</v>
      </c>
      <c r="S87" s="70"/>
      <c r="T87" s="60">
        <v>3161372337</v>
      </c>
      <c r="U87" s="66"/>
      <c r="V87" s="51">
        <v>0.01</v>
      </c>
    </row>
    <row r="88" spans="1:22" ht="21.75" customHeight="1" x14ac:dyDescent="0.2">
      <c r="A88" s="92" t="s">
        <v>187</v>
      </c>
      <c r="B88" s="92"/>
      <c r="C88" s="66"/>
      <c r="D88" s="60">
        <v>0</v>
      </c>
      <c r="E88" s="70"/>
      <c r="F88" s="60">
        <v>0</v>
      </c>
      <c r="G88" s="70"/>
      <c r="H88" s="60">
        <v>0</v>
      </c>
      <c r="I88" s="70"/>
      <c r="J88" s="60">
        <v>0</v>
      </c>
      <c r="K88" s="66"/>
      <c r="L88" s="51">
        <v>0</v>
      </c>
      <c r="M88" s="66"/>
      <c r="N88" s="60">
        <v>0</v>
      </c>
      <c r="O88" s="70"/>
      <c r="P88" s="60">
        <v>0</v>
      </c>
      <c r="Q88" s="70"/>
      <c r="R88" s="60">
        <v>-109788336952</v>
      </c>
      <c r="S88" s="70"/>
      <c r="T88" s="60">
        <v>-109788336952</v>
      </c>
      <c r="U88" s="66"/>
      <c r="V88" s="51">
        <v>-0.37</v>
      </c>
    </row>
    <row r="89" spans="1:22" ht="21.75" customHeight="1" x14ac:dyDescent="0.2">
      <c r="A89" s="92" t="s">
        <v>188</v>
      </c>
      <c r="B89" s="92"/>
      <c r="C89" s="66"/>
      <c r="D89" s="60">
        <v>0</v>
      </c>
      <c r="E89" s="70"/>
      <c r="F89" s="60">
        <v>0</v>
      </c>
      <c r="G89" s="70"/>
      <c r="H89" s="60">
        <v>0</v>
      </c>
      <c r="I89" s="70"/>
      <c r="J89" s="60">
        <v>0</v>
      </c>
      <c r="K89" s="66"/>
      <c r="L89" s="51">
        <v>0</v>
      </c>
      <c r="M89" s="66"/>
      <c r="N89" s="60">
        <v>0</v>
      </c>
      <c r="O89" s="70"/>
      <c r="P89" s="60">
        <v>0</v>
      </c>
      <c r="Q89" s="70"/>
      <c r="R89" s="60">
        <v>16627235781</v>
      </c>
      <c r="S89" s="70"/>
      <c r="T89" s="60">
        <v>16627235781</v>
      </c>
      <c r="U89" s="66"/>
      <c r="V89" s="51">
        <v>0.06</v>
      </c>
    </row>
    <row r="90" spans="1:22" ht="21.75" customHeight="1" x14ac:dyDescent="0.2">
      <c r="A90" s="92" t="s">
        <v>91</v>
      </c>
      <c r="B90" s="92"/>
      <c r="C90" s="66"/>
      <c r="D90" s="60">
        <v>16053141515</v>
      </c>
      <c r="E90" s="70"/>
      <c r="F90" s="60">
        <v>-41636456759</v>
      </c>
      <c r="G90" s="70"/>
      <c r="H90" s="60">
        <v>0</v>
      </c>
      <c r="I90" s="70"/>
      <c r="J90" s="60">
        <v>-25583315244</v>
      </c>
      <c r="K90" s="66"/>
      <c r="L90" s="51">
        <v>-0.41</v>
      </c>
      <c r="M90" s="66"/>
      <c r="N90" s="60">
        <v>16053141515</v>
      </c>
      <c r="O90" s="70"/>
      <c r="P90" s="60">
        <v>-23897271844</v>
      </c>
      <c r="Q90" s="70"/>
      <c r="R90" s="60">
        <v>-11409521713</v>
      </c>
      <c r="S90" s="70"/>
      <c r="T90" s="60">
        <v>-19253652042</v>
      </c>
      <c r="U90" s="66"/>
      <c r="V90" s="51">
        <v>-0.06</v>
      </c>
    </row>
    <row r="91" spans="1:22" ht="21.75" customHeight="1" x14ac:dyDescent="0.2">
      <c r="A91" s="92" t="s">
        <v>29</v>
      </c>
      <c r="B91" s="92"/>
      <c r="C91" s="66"/>
      <c r="D91" s="60">
        <v>190434782609</v>
      </c>
      <c r="E91" s="70"/>
      <c r="F91" s="60">
        <v>77397059999</v>
      </c>
      <c r="G91" s="70"/>
      <c r="H91" s="60">
        <v>0</v>
      </c>
      <c r="I91" s="70"/>
      <c r="J91" s="60">
        <v>267831842608</v>
      </c>
      <c r="K91" s="66"/>
      <c r="L91" s="51">
        <v>4.3</v>
      </c>
      <c r="M91" s="66"/>
      <c r="N91" s="60">
        <v>190434782609</v>
      </c>
      <c r="O91" s="70"/>
      <c r="P91" s="60">
        <v>1241419310040</v>
      </c>
      <c r="Q91" s="70"/>
      <c r="R91" s="60">
        <v>95099306988</v>
      </c>
      <c r="S91" s="70"/>
      <c r="T91" s="60">
        <v>1526953399637</v>
      </c>
      <c r="U91" s="66"/>
      <c r="V91" s="51">
        <v>5.14</v>
      </c>
    </row>
    <row r="92" spans="1:22" ht="21.75" customHeight="1" x14ac:dyDescent="0.2">
      <c r="A92" s="92" t="s">
        <v>189</v>
      </c>
      <c r="B92" s="92"/>
      <c r="C92" s="66"/>
      <c r="D92" s="60">
        <v>0</v>
      </c>
      <c r="E92" s="70"/>
      <c r="F92" s="60">
        <v>0</v>
      </c>
      <c r="G92" s="70"/>
      <c r="H92" s="60">
        <v>0</v>
      </c>
      <c r="I92" s="70"/>
      <c r="J92" s="60">
        <v>0</v>
      </c>
      <c r="K92" s="66"/>
      <c r="L92" s="51">
        <v>0</v>
      </c>
      <c r="M92" s="66"/>
      <c r="N92" s="60">
        <v>0</v>
      </c>
      <c r="O92" s="70"/>
      <c r="P92" s="60">
        <v>0</v>
      </c>
      <c r="Q92" s="70"/>
      <c r="R92" s="60">
        <v>30286995187</v>
      </c>
      <c r="S92" s="70"/>
      <c r="T92" s="60">
        <v>30286995187</v>
      </c>
      <c r="U92" s="66"/>
      <c r="V92" s="51">
        <v>0.1</v>
      </c>
    </row>
    <row r="93" spans="1:22" ht="21.75" customHeight="1" x14ac:dyDescent="0.2">
      <c r="A93" s="92" t="s">
        <v>190</v>
      </c>
      <c r="B93" s="92"/>
      <c r="C93" s="66"/>
      <c r="D93" s="60">
        <v>0</v>
      </c>
      <c r="E93" s="70"/>
      <c r="F93" s="60">
        <v>0</v>
      </c>
      <c r="G93" s="70"/>
      <c r="H93" s="60">
        <v>0</v>
      </c>
      <c r="I93" s="70"/>
      <c r="J93" s="60">
        <v>0</v>
      </c>
      <c r="K93" s="66"/>
      <c r="L93" s="51">
        <v>0</v>
      </c>
      <c r="M93" s="66"/>
      <c r="N93" s="60">
        <v>29652255892</v>
      </c>
      <c r="O93" s="70"/>
      <c r="P93" s="60">
        <v>0</v>
      </c>
      <c r="Q93" s="70"/>
      <c r="R93" s="60">
        <v>-61552338553</v>
      </c>
      <c r="S93" s="70"/>
      <c r="T93" s="60">
        <v>-31900082661</v>
      </c>
      <c r="U93" s="66"/>
      <c r="V93" s="51">
        <v>-0.11</v>
      </c>
    </row>
    <row r="94" spans="1:22" ht="21.75" customHeight="1" x14ac:dyDescent="0.2">
      <c r="A94" s="92" t="s">
        <v>191</v>
      </c>
      <c r="B94" s="92"/>
      <c r="C94" s="66"/>
      <c r="D94" s="60">
        <v>0</v>
      </c>
      <c r="E94" s="70"/>
      <c r="F94" s="60">
        <v>0</v>
      </c>
      <c r="G94" s="70"/>
      <c r="H94" s="60">
        <v>0</v>
      </c>
      <c r="I94" s="70"/>
      <c r="J94" s="60">
        <v>0</v>
      </c>
      <c r="K94" s="66"/>
      <c r="L94" s="51">
        <v>0</v>
      </c>
      <c r="M94" s="66"/>
      <c r="N94" s="60">
        <v>0</v>
      </c>
      <c r="O94" s="70"/>
      <c r="P94" s="60">
        <v>0</v>
      </c>
      <c r="Q94" s="70"/>
      <c r="R94" s="60">
        <v>3250262691</v>
      </c>
      <c r="S94" s="70"/>
      <c r="T94" s="60">
        <v>3250262691</v>
      </c>
      <c r="U94" s="66"/>
      <c r="V94" s="51">
        <v>0.01</v>
      </c>
    </row>
    <row r="95" spans="1:22" ht="21.75" customHeight="1" x14ac:dyDescent="0.2">
      <c r="A95" s="92" t="s">
        <v>192</v>
      </c>
      <c r="B95" s="92"/>
      <c r="C95" s="66"/>
      <c r="D95" s="60">
        <v>0</v>
      </c>
      <c r="E95" s="70"/>
      <c r="F95" s="60">
        <v>0</v>
      </c>
      <c r="G95" s="70"/>
      <c r="H95" s="60">
        <v>0</v>
      </c>
      <c r="I95" s="70"/>
      <c r="J95" s="60">
        <v>0</v>
      </c>
      <c r="K95" s="66"/>
      <c r="L95" s="51">
        <v>0</v>
      </c>
      <c r="M95" s="66"/>
      <c r="N95" s="60">
        <v>0</v>
      </c>
      <c r="O95" s="70"/>
      <c r="P95" s="60">
        <v>0</v>
      </c>
      <c r="Q95" s="70"/>
      <c r="R95" s="60">
        <v>-234264407519</v>
      </c>
      <c r="S95" s="70"/>
      <c r="T95" s="60">
        <v>-234264407519</v>
      </c>
      <c r="U95" s="66"/>
      <c r="V95" s="51">
        <v>-0.79</v>
      </c>
    </row>
    <row r="96" spans="1:22" ht="21.75" customHeight="1" x14ac:dyDescent="0.2">
      <c r="A96" s="92" t="s">
        <v>193</v>
      </c>
      <c r="B96" s="92"/>
      <c r="C96" s="66"/>
      <c r="D96" s="60">
        <v>0</v>
      </c>
      <c r="E96" s="70"/>
      <c r="F96" s="60">
        <v>0</v>
      </c>
      <c r="G96" s="70"/>
      <c r="H96" s="60">
        <v>0</v>
      </c>
      <c r="I96" s="70"/>
      <c r="J96" s="60">
        <v>0</v>
      </c>
      <c r="K96" s="66"/>
      <c r="L96" s="51">
        <v>0</v>
      </c>
      <c r="M96" s="66"/>
      <c r="N96" s="60">
        <v>0</v>
      </c>
      <c r="O96" s="70"/>
      <c r="P96" s="60">
        <v>0</v>
      </c>
      <c r="Q96" s="70"/>
      <c r="R96" s="60">
        <v>2617902</v>
      </c>
      <c r="S96" s="70"/>
      <c r="T96" s="60">
        <v>2617902</v>
      </c>
      <c r="U96" s="66"/>
      <c r="V96" s="51">
        <v>0</v>
      </c>
    </row>
    <row r="97" spans="1:22" ht="21.75" customHeight="1" x14ac:dyDescent="0.2">
      <c r="A97" s="92" t="s">
        <v>194</v>
      </c>
      <c r="B97" s="92"/>
      <c r="C97" s="66"/>
      <c r="D97" s="60">
        <v>0</v>
      </c>
      <c r="E97" s="70"/>
      <c r="F97" s="60">
        <v>0</v>
      </c>
      <c r="G97" s="70"/>
      <c r="H97" s="60">
        <v>0</v>
      </c>
      <c r="I97" s="70"/>
      <c r="J97" s="60">
        <v>0</v>
      </c>
      <c r="K97" s="66"/>
      <c r="L97" s="51">
        <v>0</v>
      </c>
      <c r="M97" s="66"/>
      <c r="N97" s="60">
        <v>0</v>
      </c>
      <c r="O97" s="70"/>
      <c r="P97" s="60">
        <v>0</v>
      </c>
      <c r="Q97" s="70"/>
      <c r="R97" s="60">
        <v>-3749142269</v>
      </c>
      <c r="S97" s="70"/>
      <c r="T97" s="60">
        <v>-3749142269</v>
      </c>
      <c r="U97" s="66"/>
      <c r="V97" s="51">
        <v>-0.01</v>
      </c>
    </row>
    <row r="98" spans="1:22" ht="21.75" customHeight="1" x14ac:dyDescent="0.2">
      <c r="A98" s="92" t="s">
        <v>195</v>
      </c>
      <c r="B98" s="92"/>
      <c r="C98" s="66"/>
      <c r="D98" s="60">
        <v>0</v>
      </c>
      <c r="E98" s="70"/>
      <c r="F98" s="60">
        <v>0</v>
      </c>
      <c r="G98" s="70"/>
      <c r="H98" s="60">
        <v>0</v>
      </c>
      <c r="I98" s="70"/>
      <c r="J98" s="60">
        <v>0</v>
      </c>
      <c r="K98" s="66"/>
      <c r="L98" s="51">
        <v>0</v>
      </c>
      <c r="M98" s="66"/>
      <c r="N98" s="60">
        <v>0</v>
      </c>
      <c r="O98" s="70"/>
      <c r="P98" s="60">
        <v>0</v>
      </c>
      <c r="Q98" s="70"/>
      <c r="R98" s="60">
        <v>17220976894</v>
      </c>
      <c r="S98" s="70"/>
      <c r="T98" s="60">
        <v>17220976894</v>
      </c>
      <c r="U98" s="66"/>
      <c r="V98" s="51">
        <v>0.06</v>
      </c>
    </row>
    <row r="99" spans="1:22" ht="21.75" customHeight="1" x14ac:dyDescent="0.2">
      <c r="A99" s="92" t="s">
        <v>196</v>
      </c>
      <c r="B99" s="92"/>
      <c r="C99" s="66"/>
      <c r="D99" s="60">
        <v>0</v>
      </c>
      <c r="E99" s="70"/>
      <c r="F99" s="60">
        <v>0</v>
      </c>
      <c r="G99" s="70"/>
      <c r="H99" s="60">
        <v>0</v>
      </c>
      <c r="I99" s="70"/>
      <c r="J99" s="60">
        <v>0</v>
      </c>
      <c r="K99" s="66"/>
      <c r="L99" s="51">
        <v>0</v>
      </c>
      <c r="M99" s="66"/>
      <c r="N99" s="60">
        <v>0</v>
      </c>
      <c r="O99" s="70"/>
      <c r="P99" s="60">
        <v>0</v>
      </c>
      <c r="Q99" s="70"/>
      <c r="R99" s="60">
        <v>2825816180</v>
      </c>
      <c r="S99" s="70"/>
      <c r="T99" s="60">
        <v>2825816180</v>
      </c>
      <c r="U99" s="66"/>
      <c r="V99" s="51">
        <v>0.01</v>
      </c>
    </row>
    <row r="100" spans="1:22" ht="21.75" customHeight="1" x14ac:dyDescent="0.2">
      <c r="A100" s="92" t="s">
        <v>197</v>
      </c>
      <c r="B100" s="92"/>
      <c r="C100" s="66"/>
      <c r="D100" s="60">
        <v>0</v>
      </c>
      <c r="E100" s="70"/>
      <c r="F100" s="60">
        <v>0</v>
      </c>
      <c r="G100" s="70"/>
      <c r="H100" s="60">
        <v>0</v>
      </c>
      <c r="I100" s="70"/>
      <c r="J100" s="60">
        <v>0</v>
      </c>
      <c r="K100" s="66"/>
      <c r="L100" s="51">
        <v>0</v>
      </c>
      <c r="M100" s="66"/>
      <c r="N100" s="60">
        <v>0</v>
      </c>
      <c r="O100" s="70"/>
      <c r="P100" s="60">
        <v>0</v>
      </c>
      <c r="Q100" s="70"/>
      <c r="R100" s="60">
        <v>338144710267</v>
      </c>
      <c r="S100" s="70"/>
      <c r="T100" s="60">
        <v>338144710267</v>
      </c>
      <c r="U100" s="66"/>
      <c r="V100" s="51">
        <v>1.1399999999999999</v>
      </c>
    </row>
    <row r="101" spans="1:22" ht="21.75" customHeight="1" x14ac:dyDescent="0.2">
      <c r="A101" s="92" t="s">
        <v>198</v>
      </c>
      <c r="B101" s="92"/>
      <c r="C101" s="66"/>
      <c r="D101" s="60">
        <v>0</v>
      </c>
      <c r="E101" s="70"/>
      <c r="F101" s="60">
        <v>0</v>
      </c>
      <c r="G101" s="70"/>
      <c r="H101" s="60">
        <v>0</v>
      </c>
      <c r="I101" s="70"/>
      <c r="J101" s="60">
        <v>0</v>
      </c>
      <c r="K101" s="66"/>
      <c r="L101" s="51">
        <v>0</v>
      </c>
      <c r="M101" s="66"/>
      <c r="N101" s="60">
        <v>0</v>
      </c>
      <c r="O101" s="70"/>
      <c r="P101" s="60">
        <v>0</v>
      </c>
      <c r="Q101" s="70"/>
      <c r="R101" s="60">
        <v>-104457914712</v>
      </c>
      <c r="S101" s="70"/>
      <c r="T101" s="60">
        <v>-104457914712</v>
      </c>
      <c r="U101" s="66"/>
      <c r="V101" s="51">
        <v>-0.35</v>
      </c>
    </row>
    <row r="102" spans="1:22" ht="21.75" customHeight="1" x14ac:dyDescent="0.2">
      <c r="A102" s="92" t="s">
        <v>22</v>
      </c>
      <c r="B102" s="92"/>
      <c r="C102" s="66"/>
      <c r="D102" s="60">
        <v>108171074031</v>
      </c>
      <c r="E102" s="70"/>
      <c r="F102" s="60">
        <v>-182248707701</v>
      </c>
      <c r="G102" s="70"/>
      <c r="H102" s="60">
        <v>0</v>
      </c>
      <c r="I102" s="70"/>
      <c r="J102" s="60">
        <v>-74077633670</v>
      </c>
      <c r="K102" s="66"/>
      <c r="L102" s="51">
        <v>-1.19</v>
      </c>
      <c r="M102" s="66"/>
      <c r="N102" s="60">
        <v>108171074031</v>
      </c>
      <c r="O102" s="70"/>
      <c r="P102" s="60">
        <v>1307958673407</v>
      </c>
      <c r="Q102" s="70"/>
      <c r="R102" s="60">
        <v>0</v>
      </c>
      <c r="S102" s="70"/>
      <c r="T102" s="60">
        <v>1416129747438</v>
      </c>
      <c r="U102" s="66"/>
      <c r="V102" s="51">
        <v>4.7699999999999996</v>
      </c>
    </row>
    <row r="103" spans="1:22" ht="21.75" customHeight="1" x14ac:dyDescent="0.2">
      <c r="A103" s="92" t="s">
        <v>87</v>
      </c>
      <c r="B103" s="92"/>
      <c r="C103" s="66"/>
      <c r="D103" s="60">
        <v>14608593290</v>
      </c>
      <c r="E103" s="70"/>
      <c r="F103" s="60">
        <v>34929780768</v>
      </c>
      <c r="G103" s="70"/>
      <c r="H103" s="60">
        <v>0</v>
      </c>
      <c r="I103" s="70"/>
      <c r="J103" s="60">
        <v>49538374058</v>
      </c>
      <c r="K103" s="66"/>
      <c r="L103" s="51">
        <v>0.8</v>
      </c>
      <c r="M103" s="66"/>
      <c r="N103" s="60">
        <v>14608593290</v>
      </c>
      <c r="O103" s="70"/>
      <c r="P103" s="60">
        <v>47151270290</v>
      </c>
      <c r="Q103" s="70"/>
      <c r="R103" s="60">
        <v>0</v>
      </c>
      <c r="S103" s="70"/>
      <c r="T103" s="60">
        <v>61759863580</v>
      </c>
      <c r="U103" s="66"/>
      <c r="V103" s="51">
        <v>0.21</v>
      </c>
    </row>
    <row r="104" spans="1:22" ht="21.75" customHeight="1" x14ac:dyDescent="0.2">
      <c r="A104" s="92" t="s">
        <v>51</v>
      </c>
      <c r="B104" s="92"/>
      <c r="C104" s="66"/>
      <c r="D104" s="60">
        <v>18045909358</v>
      </c>
      <c r="E104" s="70"/>
      <c r="F104" s="60">
        <v>-20242308000</v>
      </c>
      <c r="G104" s="70"/>
      <c r="H104" s="60">
        <v>0</v>
      </c>
      <c r="I104" s="70"/>
      <c r="J104" s="60">
        <v>-2196398642</v>
      </c>
      <c r="K104" s="66"/>
      <c r="L104" s="51">
        <v>-0.04</v>
      </c>
      <c r="M104" s="66"/>
      <c r="N104" s="60">
        <v>18045909358</v>
      </c>
      <c r="O104" s="70"/>
      <c r="P104" s="60">
        <v>-26414555587</v>
      </c>
      <c r="Q104" s="70"/>
      <c r="R104" s="60">
        <v>0</v>
      </c>
      <c r="S104" s="70"/>
      <c r="T104" s="60">
        <v>-8368646229</v>
      </c>
      <c r="U104" s="66"/>
      <c r="V104" s="51">
        <v>-0.03</v>
      </c>
    </row>
    <row r="105" spans="1:22" ht="21.75" customHeight="1" x14ac:dyDescent="0.2">
      <c r="A105" s="92" t="s">
        <v>106</v>
      </c>
      <c r="B105" s="92"/>
      <c r="C105" s="66"/>
      <c r="D105" s="60">
        <v>51526761616</v>
      </c>
      <c r="E105" s="70"/>
      <c r="F105" s="60">
        <v>41511042167</v>
      </c>
      <c r="G105" s="70"/>
      <c r="H105" s="60">
        <v>0</v>
      </c>
      <c r="I105" s="70"/>
      <c r="J105" s="60">
        <v>93037803783</v>
      </c>
      <c r="K105" s="66"/>
      <c r="L105" s="51">
        <v>1.49</v>
      </c>
      <c r="M105" s="66"/>
      <c r="N105" s="60">
        <v>51526761616</v>
      </c>
      <c r="O105" s="70"/>
      <c r="P105" s="60">
        <v>41511042167</v>
      </c>
      <c r="Q105" s="70"/>
      <c r="R105" s="60">
        <v>0</v>
      </c>
      <c r="S105" s="70"/>
      <c r="T105" s="60">
        <v>93037803783</v>
      </c>
      <c r="U105" s="66"/>
      <c r="V105" s="51">
        <v>0.31</v>
      </c>
    </row>
    <row r="106" spans="1:22" ht="21.75" customHeight="1" x14ac:dyDescent="0.2">
      <c r="A106" s="92" t="s">
        <v>86</v>
      </c>
      <c r="B106" s="92"/>
      <c r="C106" s="66"/>
      <c r="D106" s="60">
        <v>55725190840</v>
      </c>
      <c r="E106" s="70"/>
      <c r="F106" s="60">
        <v>-228932254</v>
      </c>
      <c r="G106" s="70"/>
      <c r="H106" s="60">
        <v>0</v>
      </c>
      <c r="I106" s="70"/>
      <c r="J106" s="60">
        <v>55496258586</v>
      </c>
      <c r="K106" s="66"/>
      <c r="L106" s="51">
        <v>0.89</v>
      </c>
      <c r="M106" s="66"/>
      <c r="N106" s="60">
        <v>55725190840</v>
      </c>
      <c r="O106" s="70"/>
      <c r="P106" s="60">
        <v>61823031056</v>
      </c>
      <c r="Q106" s="70"/>
      <c r="R106" s="60">
        <v>0</v>
      </c>
      <c r="S106" s="70"/>
      <c r="T106" s="60">
        <v>117548221896</v>
      </c>
      <c r="U106" s="66"/>
      <c r="V106" s="51">
        <v>0.4</v>
      </c>
    </row>
    <row r="107" spans="1:22" ht="21.75" customHeight="1" x14ac:dyDescent="0.2">
      <c r="A107" s="92" t="s">
        <v>90</v>
      </c>
      <c r="B107" s="92"/>
      <c r="C107" s="66"/>
      <c r="D107" s="60">
        <v>0</v>
      </c>
      <c r="E107" s="70"/>
      <c r="F107" s="60">
        <v>-36561180420</v>
      </c>
      <c r="G107" s="70"/>
      <c r="H107" s="60">
        <v>0</v>
      </c>
      <c r="I107" s="70"/>
      <c r="J107" s="60">
        <v>-36561180420</v>
      </c>
      <c r="K107" s="66"/>
      <c r="L107" s="51">
        <v>-0.59</v>
      </c>
      <c r="M107" s="66"/>
      <c r="N107" s="60">
        <v>48060000000</v>
      </c>
      <c r="O107" s="70"/>
      <c r="P107" s="60">
        <v>92992567590</v>
      </c>
      <c r="Q107" s="70"/>
      <c r="R107" s="60">
        <v>0</v>
      </c>
      <c r="S107" s="70"/>
      <c r="T107" s="60">
        <v>141052567590</v>
      </c>
      <c r="U107" s="66"/>
      <c r="V107" s="51">
        <v>0.48</v>
      </c>
    </row>
    <row r="108" spans="1:22" ht="21.75" customHeight="1" x14ac:dyDescent="0.2">
      <c r="A108" s="92" t="s">
        <v>48</v>
      </c>
      <c r="B108" s="92"/>
      <c r="C108" s="66"/>
      <c r="D108" s="60">
        <v>0</v>
      </c>
      <c r="E108" s="70"/>
      <c r="F108" s="60">
        <v>306611429999</v>
      </c>
      <c r="G108" s="70"/>
      <c r="H108" s="60">
        <v>0</v>
      </c>
      <c r="I108" s="70"/>
      <c r="J108" s="60">
        <v>306611429999</v>
      </c>
      <c r="K108" s="66"/>
      <c r="L108" s="51">
        <v>4.92</v>
      </c>
      <c r="M108" s="66"/>
      <c r="N108" s="60">
        <v>93280250000</v>
      </c>
      <c r="O108" s="70"/>
      <c r="P108" s="60">
        <v>699122549807</v>
      </c>
      <c r="Q108" s="70"/>
      <c r="R108" s="60">
        <v>0</v>
      </c>
      <c r="S108" s="70"/>
      <c r="T108" s="60">
        <v>792402799807</v>
      </c>
      <c r="U108" s="66"/>
      <c r="V108" s="51">
        <v>2.67</v>
      </c>
    </row>
    <row r="109" spans="1:22" ht="21.75" customHeight="1" x14ac:dyDescent="0.2">
      <c r="A109" s="92" t="s">
        <v>82</v>
      </c>
      <c r="B109" s="92"/>
      <c r="C109" s="66"/>
      <c r="D109" s="60">
        <v>0</v>
      </c>
      <c r="E109" s="70"/>
      <c r="F109" s="60">
        <v>222541815519</v>
      </c>
      <c r="G109" s="70"/>
      <c r="H109" s="60">
        <v>0</v>
      </c>
      <c r="I109" s="70"/>
      <c r="J109" s="60">
        <v>222541815519</v>
      </c>
      <c r="K109" s="66"/>
      <c r="L109" s="51">
        <v>3.57</v>
      </c>
      <c r="M109" s="66"/>
      <c r="N109" s="60">
        <v>140874870466</v>
      </c>
      <c r="O109" s="70"/>
      <c r="P109" s="60">
        <v>462713150829</v>
      </c>
      <c r="Q109" s="70"/>
      <c r="R109" s="60">
        <v>0</v>
      </c>
      <c r="S109" s="70"/>
      <c r="T109" s="60">
        <v>603588021295</v>
      </c>
      <c r="U109" s="66"/>
      <c r="V109" s="51">
        <v>2.0299999999999998</v>
      </c>
    </row>
    <row r="110" spans="1:22" ht="21.75" customHeight="1" x14ac:dyDescent="0.2">
      <c r="A110" s="92" t="s">
        <v>25</v>
      </c>
      <c r="B110" s="92"/>
      <c r="C110" s="66"/>
      <c r="D110" s="60">
        <v>28394128009</v>
      </c>
      <c r="E110" s="70"/>
      <c r="F110" s="60">
        <v>-98553021628</v>
      </c>
      <c r="G110" s="70"/>
      <c r="H110" s="60">
        <v>0</v>
      </c>
      <c r="I110" s="70"/>
      <c r="J110" s="60">
        <v>-70158893619</v>
      </c>
      <c r="K110" s="66"/>
      <c r="L110" s="51">
        <v>-1.1299999999999999</v>
      </c>
      <c r="M110" s="66"/>
      <c r="N110" s="60">
        <v>28394128009</v>
      </c>
      <c r="O110" s="70"/>
      <c r="P110" s="60">
        <v>-131576017360</v>
      </c>
      <c r="Q110" s="70"/>
      <c r="R110" s="60">
        <v>0</v>
      </c>
      <c r="S110" s="70"/>
      <c r="T110" s="60">
        <v>-103181889351</v>
      </c>
      <c r="U110" s="66"/>
      <c r="V110" s="51">
        <v>-0.35</v>
      </c>
    </row>
    <row r="111" spans="1:22" ht="21.75" customHeight="1" x14ac:dyDescent="0.2">
      <c r="A111" s="92" t="s">
        <v>37</v>
      </c>
      <c r="B111" s="92"/>
      <c r="C111" s="66"/>
      <c r="D111" s="60">
        <v>333456790123</v>
      </c>
      <c r="E111" s="70"/>
      <c r="F111" s="60">
        <v>-666430839450</v>
      </c>
      <c r="G111" s="70"/>
      <c r="H111" s="60">
        <v>0</v>
      </c>
      <c r="I111" s="70"/>
      <c r="J111" s="60">
        <v>-332974049327</v>
      </c>
      <c r="K111" s="66"/>
      <c r="L111" s="51">
        <v>-5.35</v>
      </c>
      <c r="M111" s="66"/>
      <c r="N111" s="60">
        <v>333456790123</v>
      </c>
      <c r="O111" s="70"/>
      <c r="P111" s="60">
        <v>-427221560254</v>
      </c>
      <c r="Q111" s="70"/>
      <c r="R111" s="60">
        <v>0</v>
      </c>
      <c r="S111" s="70"/>
      <c r="T111" s="60">
        <v>-93764770131</v>
      </c>
      <c r="U111" s="66"/>
      <c r="V111" s="51">
        <v>-0.32</v>
      </c>
    </row>
    <row r="112" spans="1:22" ht="21.75" customHeight="1" x14ac:dyDescent="0.2">
      <c r="A112" s="92" t="s">
        <v>77</v>
      </c>
      <c r="B112" s="92"/>
      <c r="C112" s="66"/>
      <c r="D112" s="60">
        <v>205875440658</v>
      </c>
      <c r="E112" s="70"/>
      <c r="F112" s="60">
        <v>530773278499</v>
      </c>
      <c r="G112" s="70"/>
      <c r="H112" s="60">
        <v>0</v>
      </c>
      <c r="I112" s="70"/>
      <c r="J112" s="60">
        <v>736648719157</v>
      </c>
      <c r="K112" s="66"/>
      <c r="L112" s="51">
        <v>11.83</v>
      </c>
      <c r="M112" s="66"/>
      <c r="N112" s="60">
        <v>205875440658</v>
      </c>
      <c r="O112" s="70"/>
      <c r="P112" s="60">
        <v>1009194250762</v>
      </c>
      <c r="Q112" s="70"/>
      <c r="R112" s="60">
        <v>0</v>
      </c>
      <c r="S112" s="70"/>
      <c r="T112" s="60">
        <v>1215069691420</v>
      </c>
      <c r="U112" s="66"/>
      <c r="V112" s="51">
        <v>4.09</v>
      </c>
    </row>
    <row r="113" spans="1:22" ht="21.75" customHeight="1" x14ac:dyDescent="0.2">
      <c r="A113" s="92" t="s">
        <v>80</v>
      </c>
      <c r="B113" s="92"/>
      <c r="C113" s="66"/>
      <c r="D113" s="60">
        <v>68746321366</v>
      </c>
      <c r="E113" s="70"/>
      <c r="F113" s="60">
        <v>-39690800000</v>
      </c>
      <c r="G113" s="70"/>
      <c r="H113" s="60">
        <v>0</v>
      </c>
      <c r="I113" s="70"/>
      <c r="J113" s="60">
        <v>29055521366</v>
      </c>
      <c r="K113" s="66"/>
      <c r="L113" s="51">
        <v>0.47</v>
      </c>
      <c r="M113" s="66"/>
      <c r="N113" s="60">
        <v>68746321366</v>
      </c>
      <c r="O113" s="70"/>
      <c r="P113" s="60">
        <v>-431637450000</v>
      </c>
      <c r="Q113" s="70"/>
      <c r="R113" s="60">
        <v>0</v>
      </c>
      <c r="S113" s="70"/>
      <c r="T113" s="60">
        <v>-362891128634</v>
      </c>
      <c r="U113" s="66"/>
      <c r="V113" s="51">
        <v>-1.22</v>
      </c>
    </row>
    <row r="114" spans="1:22" ht="21.75" customHeight="1" x14ac:dyDescent="0.2">
      <c r="A114" s="92" t="s">
        <v>94</v>
      </c>
      <c r="B114" s="92"/>
      <c r="C114" s="66"/>
      <c r="D114" s="60">
        <v>47387318362</v>
      </c>
      <c r="E114" s="70"/>
      <c r="F114" s="60">
        <v>-217537153041</v>
      </c>
      <c r="G114" s="70"/>
      <c r="H114" s="60">
        <v>0</v>
      </c>
      <c r="I114" s="70"/>
      <c r="J114" s="60">
        <v>-170149834679</v>
      </c>
      <c r="K114" s="66"/>
      <c r="L114" s="51">
        <v>-2.73</v>
      </c>
      <c r="M114" s="66"/>
      <c r="N114" s="60">
        <v>47387318362</v>
      </c>
      <c r="O114" s="70"/>
      <c r="P114" s="60">
        <v>-217343798983</v>
      </c>
      <c r="Q114" s="70"/>
      <c r="R114" s="60">
        <v>0</v>
      </c>
      <c r="S114" s="70"/>
      <c r="T114" s="60">
        <v>-169956480621</v>
      </c>
      <c r="U114" s="66"/>
      <c r="V114" s="51">
        <v>-0.56999999999999995</v>
      </c>
    </row>
    <row r="115" spans="1:22" ht="21.75" customHeight="1" x14ac:dyDescent="0.2">
      <c r="A115" s="92" t="s">
        <v>98</v>
      </c>
      <c r="B115" s="92"/>
      <c r="C115" s="66"/>
      <c r="D115" s="60">
        <v>69250073416</v>
      </c>
      <c r="E115" s="70"/>
      <c r="F115" s="60">
        <v>-137484962120</v>
      </c>
      <c r="G115" s="70"/>
      <c r="H115" s="60">
        <v>0</v>
      </c>
      <c r="I115" s="70"/>
      <c r="J115" s="60">
        <v>-68234888704</v>
      </c>
      <c r="K115" s="66"/>
      <c r="L115" s="51">
        <v>-1.1000000000000001</v>
      </c>
      <c r="M115" s="66"/>
      <c r="N115" s="60">
        <v>69250073416</v>
      </c>
      <c r="O115" s="70"/>
      <c r="P115" s="60">
        <v>156498839860</v>
      </c>
      <c r="Q115" s="70"/>
      <c r="R115" s="60">
        <v>0</v>
      </c>
      <c r="S115" s="70"/>
      <c r="T115" s="60">
        <v>225748913276</v>
      </c>
      <c r="U115" s="66"/>
      <c r="V115" s="51">
        <v>0.76</v>
      </c>
    </row>
    <row r="116" spans="1:22" ht="21.75" customHeight="1" x14ac:dyDescent="0.2">
      <c r="A116" s="92" t="s">
        <v>73</v>
      </c>
      <c r="B116" s="92"/>
      <c r="C116" s="66"/>
      <c r="D116" s="60">
        <v>0</v>
      </c>
      <c r="E116" s="70"/>
      <c r="F116" s="60">
        <v>77397059999</v>
      </c>
      <c r="G116" s="70"/>
      <c r="H116" s="60">
        <v>0</v>
      </c>
      <c r="I116" s="70"/>
      <c r="J116" s="60">
        <v>77397059999</v>
      </c>
      <c r="K116" s="66"/>
      <c r="L116" s="51">
        <v>1.24</v>
      </c>
      <c r="M116" s="66"/>
      <c r="N116" s="60">
        <v>15331528594</v>
      </c>
      <c r="O116" s="70"/>
      <c r="P116" s="60">
        <v>96186090182</v>
      </c>
      <c r="Q116" s="70"/>
      <c r="R116" s="60">
        <v>0</v>
      </c>
      <c r="S116" s="70"/>
      <c r="T116" s="60">
        <v>111517618776</v>
      </c>
      <c r="U116" s="66"/>
      <c r="V116" s="51">
        <v>0.38</v>
      </c>
    </row>
    <row r="117" spans="1:22" ht="21.75" customHeight="1" x14ac:dyDescent="0.2">
      <c r="A117" s="92" t="s">
        <v>69</v>
      </c>
      <c r="B117" s="92"/>
      <c r="C117" s="66"/>
      <c r="D117" s="60">
        <v>119407755582</v>
      </c>
      <c r="E117" s="70"/>
      <c r="F117" s="60">
        <v>-71376099506</v>
      </c>
      <c r="G117" s="70"/>
      <c r="H117" s="60">
        <v>0</v>
      </c>
      <c r="I117" s="70"/>
      <c r="J117" s="60">
        <v>48031656076</v>
      </c>
      <c r="K117" s="66"/>
      <c r="L117" s="51">
        <v>0.77</v>
      </c>
      <c r="M117" s="66"/>
      <c r="N117" s="60">
        <v>119407755582</v>
      </c>
      <c r="O117" s="70"/>
      <c r="P117" s="60">
        <v>-75030790039</v>
      </c>
      <c r="Q117" s="70"/>
      <c r="R117" s="60">
        <v>0</v>
      </c>
      <c r="S117" s="70"/>
      <c r="T117" s="60">
        <v>44376965543</v>
      </c>
      <c r="U117" s="66"/>
      <c r="V117" s="51">
        <v>0.15</v>
      </c>
    </row>
    <row r="118" spans="1:22" ht="21.75" customHeight="1" x14ac:dyDescent="0.2">
      <c r="A118" s="92" t="s">
        <v>23</v>
      </c>
      <c r="B118" s="92"/>
      <c r="C118" s="66"/>
      <c r="D118" s="60">
        <v>72828235294</v>
      </c>
      <c r="E118" s="70"/>
      <c r="F118" s="60">
        <v>-134475549373</v>
      </c>
      <c r="G118" s="70"/>
      <c r="H118" s="60">
        <v>0</v>
      </c>
      <c r="I118" s="70"/>
      <c r="J118" s="60">
        <v>-61647314079</v>
      </c>
      <c r="K118" s="66"/>
      <c r="L118" s="51">
        <v>-0.99</v>
      </c>
      <c r="M118" s="66"/>
      <c r="N118" s="60">
        <v>72828235294</v>
      </c>
      <c r="O118" s="70"/>
      <c r="P118" s="60">
        <v>-118541476457</v>
      </c>
      <c r="Q118" s="70"/>
      <c r="R118" s="60">
        <v>0</v>
      </c>
      <c r="S118" s="70"/>
      <c r="T118" s="60">
        <v>-45713241163</v>
      </c>
      <c r="U118" s="66"/>
      <c r="V118" s="51">
        <v>-0.15</v>
      </c>
    </row>
    <row r="119" spans="1:22" ht="21.75" customHeight="1" x14ac:dyDescent="0.2">
      <c r="A119" s="92" t="s">
        <v>43</v>
      </c>
      <c r="B119" s="92"/>
      <c r="C119" s="66"/>
      <c r="D119" s="60">
        <v>17582054309</v>
      </c>
      <c r="E119" s="70"/>
      <c r="F119" s="60">
        <v>-51617885400</v>
      </c>
      <c r="G119" s="70"/>
      <c r="H119" s="60">
        <v>0</v>
      </c>
      <c r="I119" s="70"/>
      <c r="J119" s="60">
        <v>-34035831091</v>
      </c>
      <c r="K119" s="66"/>
      <c r="L119" s="51">
        <v>-0.55000000000000004</v>
      </c>
      <c r="M119" s="66"/>
      <c r="N119" s="60">
        <v>17582054309</v>
      </c>
      <c r="O119" s="70"/>
      <c r="P119" s="60">
        <v>-84005578200</v>
      </c>
      <c r="Q119" s="70"/>
      <c r="R119" s="60">
        <v>0</v>
      </c>
      <c r="S119" s="70"/>
      <c r="T119" s="60">
        <v>-66423523891</v>
      </c>
      <c r="U119" s="66"/>
      <c r="V119" s="51">
        <v>-0.22</v>
      </c>
    </row>
    <row r="120" spans="1:22" ht="21.75" customHeight="1" x14ac:dyDescent="0.2">
      <c r="A120" s="92" t="s">
        <v>78</v>
      </c>
      <c r="B120" s="92"/>
      <c r="C120" s="66"/>
      <c r="D120" s="60">
        <v>1791779213</v>
      </c>
      <c r="E120" s="70"/>
      <c r="F120" s="60">
        <v>-21360596290</v>
      </c>
      <c r="G120" s="70"/>
      <c r="H120" s="60">
        <v>0</v>
      </c>
      <c r="I120" s="70"/>
      <c r="J120" s="60">
        <v>-19568817077</v>
      </c>
      <c r="K120" s="66"/>
      <c r="L120" s="51">
        <v>-0.31</v>
      </c>
      <c r="M120" s="66"/>
      <c r="N120" s="60">
        <v>1791779213</v>
      </c>
      <c r="O120" s="70"/>
      <c r="P120" s="60">
        <v>-64496557730</v>
      </c>
      <c r="Q120" s="70"/>
      <c r="R120" s="60">
        <v>0</v>
      </c>
      <c r="S120" s="70"/>
      <c r="T120" s="60">
        <v>-62704778517</v>
      </c>
      <c r="U120" s="66"/>
      <c r="V120" s="51">
        <v>-0.21</v>
      </c>
    </row>
    <row r="121" spans="1:22" ht="21.75" customHeight="1" x14ac:dyDescent="0.2">
      <c r="A121" s="92" t="s">
        <v>46</v>
      </c>
      <c r="B121" s="92"/>
      <c r="C121" s="66"/>
      <c r="D121" s="60">
        <v>207632061</v>
      </c>
      <c r="E121" s="70"/>
      <c r="F121" s="60">
        <v>-240317870</v>
      </c>
      <c r="G121" s="70"/>
      <c r="H121" s="60">
        <v>0</v>
      </c>
      <c r="I121" s="70"/>
      <c r="J121" s="60">
        <v>-32685809</v>
      </c>
      <c r="K121" s="66"/>
      <c r="L121" s="51">
        <v>0</v>
      </c>
      <c r="M121" s="66"/>
      <c r="N121" s="60">
        <v>207632061</v>
      </c>
      <c r="O121" s="70"/>
      <c r="P121" s="60">
        <v>-537871971</v>
      </c>
      <c r="Q121" s="70"/>
      <c r="R121" s="60">
        <v>0</v>
      </c>
      <c r="S121" s="70"/>
      <c r="T121" s="60">
        <v>-330239910</v>
      </c>
      <c r="U121" s="66"/>
      <c r="V121" s="51">
        <v>0</v>
      </c>
    </row>
    <row r="122" spans="1:22" ht="21.75" customHeight="1" x14ac:dyDescent="0.2">
      <c r="A122" s="92" t="s">
        <v>103</v>
      </c>
      <c r="B122" s="92"/>
      <c r="C122" s="66"/>
      <c r="D122" s="60">
        <v>0</v>
      </c>
      <c r="E122" s="70"/>
      <c r="F122" s="60">
        <v>35793785760</v>
      </c>
      <c r="G122" s="70"/>
      <c r="H122" s="60">
        <v>0</v>
      </c>
      <c r="I122" s="70"/>
      <c r="J122" s="60">
        <v>35793785760</v>
      </c>
      <c r="K122" s="66"/>
      <c r="L122" s="51">
        <v>0.56999999999999995</v>
      </c>
      <c r="M122" s="66"/>
      <c r="N122" s="60">
        <v>0</v>
      </c>
      <c r="O122" s="70"/>
      <c r="P122" s="60">
        <v>35793785760</v>
      </c>
      <c r="Q122" s="70"/>
      <c r="R122" s="60">
        <v>0</v>
      </c>
      <c r="S122" s="70"/>
      <c r="T122" s="60">
        <v>35793785760</v>
      </c>
      <c r="U122" s="66"/>
      <c r="V122" s="51">
        <v>0.12</v>
      </c>
    </row>
    <row r="123" spans="1:22" ht="21.75" customHeight="1" x14ac:dyDescent="0.2">
      <c r="A123" s="92" t="s">
        <v>85</v>
      </c>
      <c r="B123" s="92"/>
      <c r="C123" s="66"/>
      <c r="D123" s="60">
        <v>0</v>
      </c>
      <c r="E123" s="70"/>
      <c r="F123" s="60">
        <v>64001414999</v>
      </c>
      <c r="G123" s="70"/>
      <c r="H123" s="60">
        <v>0</v>
      </c>
      <c r="I123" s="70"/>
      <c r="J123" s="60">
        <v>64001414999</v>
      </c>
      <c r="K123" s="66"/>
      <c r="L123" s="51">
        <v>1.03</v>
      </c>
      <c r="M123" s="66"/>
      <c r="N123" s="60">
        <v>0</v>
      </c>
      <c r="O123" s="70"/>
      <c r="P123" s="60">
        <v>282016562324</v>
      </c>
      <c r="Q123" s="70"/>
      <c r="R123" s="60">
        <v>0</v>
      </c>
      <c r="S123" s="70"/>
      <c r="T123" s="60">
        <v>282016562324</v>
      </c>
      <c r="U123" s="66"/>
      <c r="V123" s="51">
        <v>0.95</v>
      </c>
    </row>
    <row r="124" spans="1:22" ht="21.75" customHeight="1" x14ac:dyDescent="0.2">
      <c r="A124" s="92" t="s">
        <v>75</v>
      </c>
      <c r="B124" s="92"/>
      <c r="C124" s="66"/>
      <c r="D124" s="60">
        <v>0</v>
      </c>
      <c r="E124" s="70"/>
      <c r="F124" s="60">
        <v>-29649027600</v>
      </c>
      <c r="G124" s="70"/>
      <c r="H124" s="60">
        <v>0</v>
      </c>
      <c r="I124" s="70"/>
      <c r="J124" s="60">
        <v>-29649027600</v>
      </c>
      <c r="K124" s="66"/>
      <c r="L124" s="51">
        <v>-0.48</v>
      </c>
      <c r="M124" s="66"/>
      <c r="N124" s="60">
        <v>0</v>
      </c>
      <c r="O124" s="70"/>
      <c r="P124" s="60">
        <v>147887920800</v>
      </c>
      <c r="Q124" s="70"/>
      <c r="R124" s="60">
        <v>0</v>
      </c>
      <c r="S124" s="70"/>
      <c r="T124" s="60">
        <v>147887920800</v>
      </c>
      <c r="U124" s="66"/>
      <c r="V124" s="51">
        <v>0.5</v>
      </c>
    </row>
    <row r="125" spans="1:22" ht="21.75" customHeight="1" x14ac:dyDescent="0.2">
      <c r="A125" s="92" t="s">
        <v>58</v>
      </c>
      <c r="B125" s="92"/>
      <c r="C125" s="66"/>
      <c r="D125" s="60">
        <v>0</v>
      </c>
      <c r="E125" s="70"/>
      <c r="F125" s="60">
        <v>-8186227500</v>
      </c>
      <c r="G125" s="70"/>
      <c r="H125" s="60">
        <v>0</v>
      </c>
      <c r="I125" s="70"/>
      <c r="J125" s="60">
        <v>-8186227500</v>
      </c>
      <c r="K125" s="66"/>
      <c r="L125" s="51">
        <v>-0.13</v>
      </c>
      <c r="M125" s="66"/>
      <c r="N125" s="60">
        <v>0</v>
      </c>
      <c r="O125" s="70"/>
      <c r="P125" s="60">
        <v>201381196499</v>
      </c>
      <c r="Q125" s="70"/>
      <c r="R125" s="60">
        <v>0</v>
      </c>
      <c r="S125" s="70"/>
      <c r="T125" s="60">
        <v>201381196499</v>
      </c>
      <c r="U125" s="66"/>
      <c r="V125" s="51">
        <v>0.68</v>
      </c>
    </row>
    <row r="126" spans="1:22" ht="21.75" customHeight="1" x14ac:dyDescent="0.2">
      <c r="A126" s="92" t="s">
        <v>101</v>
      </c>
      <c r="B126" s="92"/>
      <c r="C126" s="66"/>
      <c r="D126" s="60">
        <v>0</v>
      </c>
      <c r="E126" s="70"/>
      <c r="F126" s="60">
        <v>236656877982</v>
      </c>
      <c r="G126" s="70"/>
      <c r="H126" s="60">
        <v>0</v>
      </c>
      <c r="I126" s="70"/>
      <c r="J126" s="60">
        <v>236656877982</v>
      </c>
      <c r="K126" s="66"/>
      <c r="L126" s="51">
        <v>3.8</v>
      </c>
      <c r="M126" s="66"/>
      <c r="N126" s="60">
        <v>0</v>
      </c>
      <c r="O126" s="70"/>
      <c r="P126" s="60">
        <v>236656877982</v>
      </c>
      <c r="Q126" s="70"/>
      <c r="R126" s="60">
        <v>0</v>
      </c>
      <c r="S126" s="70"/>
      <c r="T126" s="60">
        <v>236656877982</v>
      </c>
      <c r="U126" s="66"/>
      <c r="V126" s="51">
        <v>0.8</v>
      </c>
    </row>
    <row r="127" spans="1:22" ht="21.75" customHeight="1" x14ac:dyDescent="0.2">
      <c r="A127" s="92" t="s">
        <v>38</v>
      </c>
      <c r="B127" s="92"/>
      <c r="C127" s="66"/>
      <c r="D127" s="60">
        <v>0</v>
      </c>
      <c r="E127" s="70"/>
      <c r="F127" s="60">
        <v>549943214111</v>
      </c>
      <c r="G127" s="70"/>
      <c r="H127" s="60">
        <v>0</v>
      </c>
      <c r="I127" s="70"/>
      <c r="J127" s="60">
        <v>549943214111</v>
      </c>
      <c r="K127" s="66"/>
      <c r="L127" s="51">
        <v>8.83</v>
      </c>
      <c r="M127" s="66"/>
      <c r="N127" s="60">
        <v>0</v>
      </c>
      <c r="O127" s="70"/>
      <c r="P127" s="60">
        <v>1152152582815</v>
      </c>
      <c r="Q127" s="70"/>
      <c r="R127" s="60">
        <v>0</v>
      </c>
      <c r="S127" s="70"/>
      <c r="T127" s="60">
        <v>1152152582815</v>
      </c>
      <c r="U127" s="66"/>
      <c r="V127" s="51">
        <v>3.88</v>
      </c>
    </row>
    <row r="128" spans="1:22" ht="21.75" customHeight="1" x14ac:dyDescent="0.2">
      <c r="A128" s="92" t="s">
        <v>97</v>
      </c>
      <c r="B128" s="92"/>
      <c r="C128" s="66"/>
      <c r="D128" s="60">
        <v>0</v>
      </c>
      <c r="E128" s="70"/>
      <c r="F128" s="60">
        <v>78924807807</v>
      </c>
      <c r="G128" s="70"/>
      <c r="H128" s="60">
        <v>0</v>
      </c>
      <c r="I128" s="70"/>
      <c r="J128" s="60">
        <v>78924807807</v>
      </c>
      <c r="K128" s="66"/>
      <c r="L128" s="51">
        <v>1.27</v>
      </c>
      <c r="M128" s="66"/>
      <c r="N128" s="60">
        <v>0</v>
      </c>
      <c r="O128" s="70"/>
      <c r="P128" s="60">
        <v>-73931487942</v>
      </c>
      <c r="Q128" s="70"/>
      <c r="R128" s="60">
        <v>0</v>
      </c>
      <c r="S128" s="70"/>
      <c r="T128" s="60">
        <v>-73931487942</v>
      </c>
      <c r="U128" s="66"/>
      <c r="V128" s="51">
        <v>-0.25</v>
      </c>
    </row>
    <row r="129" spans="1:22" ht="21.75" customHeight="1" x14ac:dyDescent="0.2">
      <c r="A129" s="92" t="s">
        <v>89</v>
      </c>
      <c r="B129" s="92"/>
      <c r="C129" s="66"/>
      <c r="D129" s="60">
        <v>0</v>
      </c>
      <c r="E129" s="70"/>
      <c r="F129" s="60">
        <v>72664410284</v>
      </c>
      <c r="G129" s="70"/>
      <c r="H129" s="60">
        <v>0</v>
      </c>
      <c r="I129" s="70"/>
      <c r="J129" s="60">
        <v>72664410284</v>
      </c>
      <c r="K129" s="66"/>
      <c r="L129" s="51">
        <v>1.17</v>
      </c>
      <c r="M129" s="66"/>
      <c r="N129" s="60">
        <v>0</v>
      </c>
      <c r="O129" s="70"/>
      <c r="P129" s="60">
        <v>98957181931</v>
      </c>
      <c r="Q129" s="70"/>
      <c r="R129" s="60">
        <v>0</v>
      </c>
      <c r="S129" s="70"/>
      <c r="T129" s="60">
        <v>98957181931</v>
      </c>
      <c r="U129" s="66"/>
      <c r="V129" s="51">
        <v>0.33</v>
      </c>
    </row>
    <row r="130" spans="1:22" ht="21.75" customHeight="1" x14ac:dyDescent="0.2">
      <c r="A130" s="92" t="s">
        <v>79</v>
      </c>
      <c r="B130" s="92"/>
      <c r="C130" s="66"/>
      <c r="D130" s="60">
        <v>0</v>
      </c>
      <c r="E130" s="70"/>
      <c r="F130" s="60">
        <v>641767613076</v>
      </c>
      <c r="G130" s="70"/>
      <c r="H130" s="60">
        <v>0</v>
      </c>
      <c r="I130" s="70"/>
      <c r="J130" s="60">
        <v>641767613076</v>
      </c>
      <c r="K130" s="66"/>
      <c r="L130" s="51">
        <v>10.3</v>
      </c>
      <c r="M130" s="66"/>
      <c r="N130" s="60">
        <v>0</v>
      </c>
      <c r="O130" s="70"/>
      <c r="P130" s="60">
        <v>904111256916</v>
      </c>
      <c r="Q130" s="70"/>
      <c r="R130" s="60">
        <v>0</v>
      </c>
      <c r="S130" s="70"/>
      <c r="T130" s="60">
        <v>904111256916</v>
      </c>
      <c r="U130" s="66"/>
      <c r="V130" s="51">
        <v>3.05</v>
      </c>
    </row>
    <row r="131" spans="1:22" ht="21.75" customHeight="1" x14ac:dyDescent="0.2">
      <c r="A131" s="92" t="s">
        <v>93</v>
      </c>
      <c r="B131" s="92"/>
      <c r="C131" s="66"/>
      <c r="D131" s="60">
        <v>0</v>
      </c>
      <c r="E131" s="70"/>
      <c r="F131" s="60">
        <v>-27452141820</v>
      </c>
      <c r="G131" s="70"/>
      <c r="H131" s="60">
        <v>0</v>
      </c>
      <c r="I131" s="70"/>
      <c r="J131" s="60">
        <v>-27452141820</v>
      </c>
      <c r="K131" s="66"/>
      <c r="L131" s="51">
        <v>-0.44</v>
      </c>
      <c r="M131" s="66"/>
      <c r="N131" s="60">
        <v>0</v>
      </c>
      <c r="O131" s="70"/>
      <c r="P131" s="60">
        <v>94662557999</v>
      </c>
      <c r="Q131" s="70"/>
      <c r="R131" s="60">
        <v>0</v>
      </c>
      <c r="S131" s="70"/>
      <c r="T131" s="60">
        <v>94662557999</v>
      </c>
      <c r="U131" s="66"/>
      <c r="V131" s="51">
        <v>0.32</v>
      </c>
    </row>
    <row r="132" spans="1:22" ht="21.75" customHeight="1" x14ac:dyDescent="0.2">
      <c r="A132" s="92" t="s">
        <v>104</v>
      </c>
      <c r="B132" s="92"/>
      <c r="C132" s="66"/>
      <c r="D132" s="60">
        <v>0</v>
      </c>
      <c r="E132" s="70"/>
      <c r="F132" s="60">
        <v>10411208594</v>
      </c>
      <c r="G132" s="70"/>
      <c r="H132" s="60">
        <v>0</v>
      </c>
      <c r="I132" s="70"/>
      <c r="J132" s="60">
        <v>10411208594</v>
      </c>
      <c r="K132" s="66"/>
      <c r="L132" s="51">
        <v>0.17</v>
      </c>
      <c r="M132" s="66"/>
      <c r="N132" s="60">
        <v>0</v>
      </c>
      <c r="O132" s="70"/>
      <c r="P132" s="60">
        <v>10411208594</v>
      </c>
      <c r="Q132" s="70"/>
      <c r="R132" s="60">
        <v>0</v>
      </c>
      <c r="S132" s="70"/>
      <c r="T132" s="60">
        <v>10411208594</v>
      </c>
      <c r="U132" s="66"/>
      <c r="V132" s="51">
        <v>0.04</v>
      </c>
    </row>
    <row r="133" spans="1:22" ht="21.75" customHeight="1" x14ac:dyDescent="0.2">
      <c r="A133" s="92" t="s">
        <v>88</v>
      </c>
      <c r="B133" s="92"/>
      <c r="C133" s="66"/>
      <c r="D133" s="60">
        <v>0</v>
      </c>
      <c r="E133" s="70"/>
      <c r="F133" s="60">
        <v>-10079179221</v>
      </c>
      <c r="G133" s="70"/>
      <c r="H133" s="60">
        <v>0</v>
      </c>
      <c r="I133" s="70"/>
      <c r="J133" s="60">
        <v>-10079179221</v>
      </c>
      <c r="K133" s="66"/>
      <c r="L133" s="51">
        <v>-0.16</v>
      </c>
      <c r="M133" s="66"/>
      <c r="N133" s="60">
        <v>0</v>
      </c>
      <c r="O133" s="70"/>
      <c r="P133" s="60">
        <v>-36900199465</v>
      </c>
      <c r="Q133" s="70"/>
      <c r="R133" s="60">
        <v>0</v>
      </c>
      <c r="S133" s="70"/>
      <c r="T133" s="60">
        <v>-36900199465</v>
      </c>
      <c r="U133" s="66"/>
      <c r="V133" s="51">
        <v>-0.12</v>
      </c>
    </row>
    <row r="134" spans="1:22" ht="21.75" customHeight="1" x14ac:dyDescent="0.2">
      <c r="A134" s="92" t="s">
        <v>74</v>
      </c>
      <c r="B134" s="92"/>
      <c r="C134" s="66"/>
      <c r="D134" s="60">
        <v>0</v>
      </c>
      <c r="E134" s="70"/>
      <c r="F134" s="60">
        <v>601357295340</v>
      </c>
      <c r="G134" s="70"/>
      <c r="H134" s="60">
        <v>0</v>
      </c>
      <c r="I134" s="70"/>
      <c r="J134" s="60">
        <v>601357295340</v>
      </c>
      <c r="K134" s="66"/>
      <c r="L134" s="51">
        <v>9.65</v>
      </c>
      <c r="M134" s="66"/>
      <c r="N134" s="60">
        <v>0</v>
      </c>
      <c r="O134" s="70"/>
      <c r="P134" s="60">
        <v>-425831884230</v>
      </c>
      <c r="Q134" s="70"/>
      <c r="R134" s="60">
        <v>0</v>
      </c>
      <c r="S134" s="70"/>
      <c r="T134" s="60">
        <v>-425831884230</v>
      </c>
      <c r="U134" s="66"/>
      <c r="V134" s="51">
        <v>-1.43</v>
      </c>
    </row>
    <row r="135" spans="1:22" ht="21.75" customHeight="1" x14ac:dyDescent="0.2">
      <c r="A135" s="92" t="s">
        <v>102</v>
      </c>
      <c r="B135" s="92"/>
      <c r="C135" s="66"/>
      <c r="D135" s="60">
        <v>0</v>
      </c>
      <c r="E135" s="70"/>
      <c r="F135" s="60">
        <v>40979620681</v>
      </c>
      <c r="G135" s="70"/>
      <c r="H135" s="60">
        <v>0</v>
      </c>
      <c r="I135" s="70"/>
      <c r="J135" s="60">
        <v>40979620681</v>
      </c>
      <c r="K135" s="66"/>
      <c r="L135" s="51">
        <v>0.66</v>
      </c>
      <c r="M135" s="66"/>
      <c r="N135" s="60">
        <v>0</v>
      </c>
      <c r="O135" s="70"/>
      <c r="P135" s="60">
        <v>40979620681</v>
      </c>
      <c r="Q135" s="70"/>
      <c r="R135" s="60">
        <v>0</v>
      </c>
      <c r="S135" s="70"/>
      <c r="T135" s="60">
        <v>40979620681</v>
      </c>
      <c r="U135" s="66"/>
      <c r="V135" s="51">
        <v>0.14000000000000001</v>
      </c>
    </row>
    <row r="136" spans="1:22" ht="21.75" customHeight="1" x14ac:dyDescent="0.2">
      <c r="A136" s="92" t="s">
        <v>59</v>
      </c>
      <c r="B136" s="92"/>
      <c r="C136" s="66"/>
      <c r="D136" s="60">
        <v>0</v>
      </c>
      <c r="E136" s="70"/>
      <c r="F136" s="60">
        <v>-232846018400</v>
      </c>
      <c r="G136" s="70"/>
      <c r="H136" s="60">
        <v>0</v>
      </c>
      <c r="I136" s="70"/>
      <c r="J136" s="60">
        <v>-232846018400</v>
      </c>
      <c r="K136" s="66"/>
      <c r="L136" s="51">
        <v>-3.74</v>
      </c>
      <c r="M136" s="66"/>
      <c r="N136" s="60">
        <v>0</v>
      </c>
      <c r="O136" s="70"/>
      <c r="P136" s="60">
        <v>-29536177900</v>
      </c>
      <c r="Q136" s="70"/>
      <c r="R136" s="60">
        <v>0</v>
      </c>
      <c r="S136" s="70"/>
      <c r="T136" s="60">
        <v>-29536177900</v>
      </c>
      <c r="U136" s="66"/>
      <c r="V136" s="51">
        <v>-0.1</v>
      </c>
    </row>
    <row r="137" spans="1:22" ht="21.75" customHeight="1" x14ac:dyDescent="0.2">
      <c r="A137" s="92" t="s">
        <v>81</v>
      </c>
      <c r="B137" s="92"/>
      <c r="C137" s="66"/>
      <c r="D137" s="60">
        <v>0</v>
      </c>
      <c r="E137" s="70"/>
      <c r="F137" s="60">
        <v>25302884999</v>
      </c>
      <c r="G137" s="70"/>
      <c r="H137" s="60">
        <v>0</v>
      </c>
      <c r="I137" s="70"/>
      <c r="J137" s="60">
        <v>25302884999</v>
      </c>
      <c r="K137" s="66"/>
      <c r="L137" s="51">
        <v>0.41</v>
      </c>
      <c r="M137" s="66"/>
      <c r="N137" s="60">
        <v>0</v>
      </c>
      <c r="O137" s="70"/>
      <c r="P137" s="60">
        <v>260403596423</v>
      </c>
      <c r="Q137" s="70"/>
      <c r="R137" s="60">
        <v>0</v>
      </c>
      <c r="S137" s="70"/>
      <c r="T137" s="60">
        <v>260403596423</v>
      </c>
      <c r="U137" s="66"/>
      <c r="V137" s="51">
        <v>0.88</v>
      </c>
    </row>
    <row r="138" spans="1:22" ht="21.75" customHeight="1" x14ac:dyDescent="0.2">
      <c r="A138" s="96" t="s">
        <v>35</v>
      </c>
      <c r="B138" s="96"/>
      <c r="C138" s="66"/>
      <c r="D138" s="61">
        <v>0</v>
      </c>
      <c r="E138" s="70"/>
      <c r="F138" s="61">
        <v>328946952822</v>
      </c>
      <c r="G138" s="70"/>
      <c r="H138" s="61">
        <v>0</v>
      </c>
      <c r="I138" s="70"/>
      <c r="J138" s="61">
        <v>328946952822</v>
      </c>
      <c r="K138" s="66"/>
      <c r="L138" s="55">
        <v>5.28</v>
      </c>
      <c r="M138" s="66"/>
      <c r="N138" s="61">
        <v>0</v>
      </c>
      <c r="O138" s="70"/>
      <c r="P138" s="60">
        <v>770900058229</v>
      </c>
      <c r="Q138" s="70"/>
      <c r="R138" s="61">
        <v>0</v>
      </c>
      <c r="S138" s="70"/>
      <c r="T138" s="61">
        <v>770900058229</v>
      </c>
      <c r="U138" s="66"/>
      <c r="V138" s="55">
        <v>2.6</v>
      </c>
    </row>
    <row r="139" spans="1:22" ht="21.75" customHeight="1" thickBot="1" x14ac:dyDescent="0.25">
      <c r="A139" s="98" t="s">
        <v>108</v>
      </c>
      <c r="B139" s="98"/>
      <c r="C139" s="66"/>
      <c r="D139" s="62">
        <f>SUM(D9:D138)</f>
        <v>1938795267085</v>
      </c>
      <c r="E139" s="70"/>
      <c r="F139" s="62">
        <f>SUM(F9:F138)</f>
        <v>2332672665029</v>
      </c>
      <c r="G139" s="70"/>
      <c r="H139" s="62">
        <f>SUM(H9:H138)</f>
        <v>3032169927225</v>
      </c>
      <c r="I139" s="70"/>
      <c r="J139" s="62">
        <f>SUM(J9:J138)</f>
        <v>7303637859339</v>
      </c>
      <c r="K139" s="66"/>
      <c r="L139" s="57">
        <f>SUM(L9:L138)</f>
        <v>117.24999999999996</v>
      </c>
      <c r="M139" s="66"/>
      <c r="N139" s="62">
        <f>SUM(N9:N138)</f>
        <v>3925332698597</v>
      </c>
      <c r="O139" s="70"/>
      <c r="P139" s="62">
        <f>SUM(P9:P138)</f>
        <v>14979728918325</v>
      </c>
      <c r="Q139" s="70"/>
      <c r="R139" s="62">
        <f>SUM(R9:R138)</f>
        <v>6533755065217</v>
      </c>
      <c r="S139" s="70"/>
      <c r="T139" s="62">
        <f>SUM(T9:T138)</f>
        <v>25438816682139</v>
      </c>
      <c r="U139" s="66"/>
      <c r="V139" s="57">
        <f>SUM(V9:V138)</f>
        <v>85.79000000000002</v>
      </c>
    </row>
    <row r="140" spans="1:22" ht="13.5" thickTop="1" x14ac:dyDescent="0.2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66"/>
      <c r="U140" s="66"/>
      <c r="V140" s="66"/>
    </row>
    <row r="141" spans="1:22" x14ac:dyDescent="0.2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66"/>
      <c r="R141" s="66"/>
      <c r="S141" s="66"/>
      <c r="T141" s="66"/>
      <c r="U141" s="66"/>
      <c r="V141" s="66"/>
    </row>
    <row r="142" spans="1:22" x14ac:dyDescent="0.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</row>
    <row r="143" spans="1:22" x14ac:dyDescent="0.2">
      <c r="A143" s="66"/>
      <c r="B143" s="66"/>
      <c r="C143" s="66"/>
      <c r="D143" s="66"/>
      <c r="E143" s="66"/>
      <c r="F143" s="66"/>
      <c r="G143" s="66"/>
      <c r="H143" s="66"/>
      <c r="I143" s="66"/>
      <c r="J143" s="70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66"/>
      <c r="V143" s="66"/>
    </row>
  </sheetData>
  <mergeCells count="140">
    <mergeCell ref="A137:B137"/>
    <mergeCell ref="A138:B138"/>
    <mergeCell ref="A139:B139"/>
    <mergeCell ref="A132:B132"/>
    <mergeCell ref="A133:B133"/>
    <mergeCell ref="A134:B134"/>
    <mergeCell ref="A135:B135"/>
    <mergeCell ref="A136:B136"/>
    <mergeCell ref="A127:B127"/>
    <mergeCell ref="A128:B128"/>
    <mergeCell ref="A129:B129"/>
    <mergeCell ref="A130:B130"/>
    <mergeCell ref="A131:B131"/>
    <mergeCell ref="A122:B122"/>
    <mergeCell ref="A123:B123"/>
    <mergeCell ref="A124:B124"/>
    <mergeCell ref="A125:B125"/>
    <mergeCell ref="A126:B126"/>
    <mergeCell ref="A117:B117"/>
    <mergeCell ref="A118:B118"/>
    <mergeCell ref="A119:B119"/>
    <mergeCell ref="A120:B120"/>
    <mergeCell ref="A121:B121"/>
    <mergeCell ref="A112:B112"/>
    <mergeCell ref="A113:B113"/>
    <mergeCell ref="A114:B114"/>
    <mergeCell ref="A115:B115"/>
    <mergeCell ref="A116:B116"/>
    <mergeCell ref="A107:B107"/>
    <mergeCell ref="A108:B108"/>
    <mergeCell ref="A109:B109"/>
    <mergeCell ref="A110:B110"/>
    <mergeCell ref="A111:B111"/>
    <mergeCell ref="A102:B102"/>
    <mergeCell ref="A103:B103"/>
    <mergeCell ref="A104:B104"/>
    <mergeCell ref="A105:B105"/>
    <mergeCell ref="A106:B106"/>
    <mergeCell ref="A97:B97"/>
    <mergeCell ref="A98:B98"/>
    <mergeCell ref="A99:B99"/>
    <mergeCell ref="A100:B100"/>
    <mergeCell ref="A101:B101"/>
    <mergeCell ref="A92:B92"/>
    <mergeCell ref="A93:B93"/>
    <mergeCell ref="A94:B94"/>
    <mergeCell ref="A95:B95"/>
    <mergeCell ref="A96:B96"/>
    <mergeCell ref="A87:B87"/>
    <mergeCell ref="A88:B88"/>
    <mergeCell ref="A89:B89"/>
    <mergeCell ref="A90:B90"/>
    <mergeCell ref="A91:B91"/>
    <mergeCell ref="A82:B82"/>
    <mergeCell ref="A83:B83"/>
    <mergeCell ref="A84:B84"/>
    <mergeCell ref="A85:B85"/>
    <mergeCell ref="A86:B86"/>
    <mergeCell ref="A77:B77"/>
    <mergeCell ref="A78:B78"/>
    <mergeCell ref="A79:B79"/>
    <mergeCell ref="A80:B80"/>
    <mergeCell ref="A81:B81"/>
    <mergeCell ref="A72:B72"/>
    <mergeCell ref="A73:B73"/>
    <mergeCell ref="A74:B74"/>
    <mergeCell ref="A75:B75"/>
    <mergeCell ref="A76:B76"/>
    <mergeCell ref="A68:B68"/>
    <mergeCell ref="A69:B69"/>
    <mergeCell ref="A70:B70"/>
    <mergeCell ref="A71:B71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9:B49"/>
    <mergeCell ref="A50:B50"/>
    <mergeCell ref="A51:B51"/>
    <mergeCell ref="A52:B52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scale="5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AAFFB-E584-4469-9DC9-42452767D637}">
  <sheetPr codeName="Sheet11">
    <pageSetUpPr fitToPage="1"/>
  </sheetPr>
  <dimension ref="A1:Y14"/>
  <sheetViews>
    <sheetView rightToLeft="1" workbookViewId="0">
      <selection sqref="A1:V1"/>
    </sheetView>
  </sheetViews>
  <sheetFormatPr defaultRowHeight="18.75" x14ac:dyDescent="0.45"/>
  <cols>
    <col min="1" max="1" width="6.42578125" style="18" bestFit="1" customWidth="1"/>
    <col min="2" max="2" width="18.140625" style="18" customWidth="1"/>
    <col min="3" max="3" width="1.28515625" style="18" customWidth="1"/>
    <col min="4" max="4" width="14.42578125" style="18" bestFit="1" customWidth="1"/>
    <col min="5" max="5" width="1.28515625" style="18" customWidth="1"/>
    <col min="6" max="6" width="19" style="18" bestFit="1" customWidth="1"/>
    <col min="7" max="7" width="1.28515625" style="18" customWidth="1"/>
    <col min="8" max="8" width="11.140625" style="18" bestFit="1" customWidth="1"/>
    <col min="9" max="9" width="1.28515625" style="18" customWidth="1"/>
    <col min="10" max="10" width="19" style="18" bestFit="1" customWidth="1"/>
    <col min="11" max="11" width="1.28515625" style="18" customWidth="1"/>
    <col min="12" max="12" width="17.28515625" style="18" bestFit="1" customWidth="1"/>
    <col min="13" max="13" width="1.28515625" style="18" customWidth="1"/>
    <col min="14" max="14" width="18.5703125" style="18" bestFit="1" customWidth="1"/>
    <col min="15" max="15" width="1.28515625" style="18" customWidth="1"/>
    <col min="16" max="16" width="18.42578125" style="18" bestFit="1" customWidth="1"/>
    <col min="17" max="17" width="1.28515625" style="18" customWidth="1"/>
    <col min="18" max="18" width="18.5703125" style="18" bestFit="1" customWidth="1"/>
    <col min="19" max="19" width="1.28515625" style="18" customWidth="1"/>
    <col min="20" max="20" width="17.28515625" style="18" bestFit="1" customWidth="1"/>
    <col min="21" max="21" width="1.28515625" style="18" customWidth="1"/>
    <col min="22" max="22" width="15.5703125" style="18" customWidth="1"/>
    <col min="23" max="23" width="0.28515625" style="18" customWidth="1"/>
    <col min="24" max="25" width="9.140625" style="18"/>
    <col min="26" max="16384" width="9.140625" style="30"/>
  </cols>
  <sheetData>
    <row r="1" spans="1:22" ht="29.1" customHeight="1" x14ac:dyDescent="0.45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</row>
    <row r="2" spans="1:22" ht="21.75" customHeight="1" x14ac:dyDescent="0.45">
      <c r="A2" s="106" t="s">
        <v>134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</row>
    <row r="3" spans="1:22" ht="21.75" customHeight="1" x14ac:dyDescent="0.45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2" ht="14.45" customHeight="1" x14ac:dyDescent="0.45"/>
    <row r="6" spans="1:22" ht="24" x14ac:dyDescent="0.45">
      <c r="A6" s="19" t="s">
        <v>199</v>
      </c>
      <c r="B6" s="107" t="s">
        <v>276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20"/>
      <c r="T6" s="20"/>
    </row>
    <row r="7" spans="1:22" ht="21" x14ac:dyDescent="0.45">
      <c r="A7" s="21"/>
      <c r="B7" s="21"/>
      <c r="C7" s="21"/>
      <c r="D7" s="103" t="s">
        <v>150</v>
      </c>
      <c r="E7" s="103"/>
      <c r="F7" s="103"/>
      <c r="G7" s="103"/>
      <c r="H7" s="103"/>
      <c r="I7" s="103"/>
      <c r="J7" s="103"/>
      <c r="K7" s="21"/>
      <c r="L7" s="22"/>
      <c r="M7" s="22"/>
      <c r="N7" s="22"/>
      <c r="O7" s="22"/>
      <c r="P7" s="22"/>
      <c r="Q7" s="23"/>
      <c r="R7" s="103" t="s">
        <v>9</v>
      </c>
      <c r="S7" s="103"/>
      <c r="T7" s="103"/>
    </row>
    <row r="8" spans="1:22" ht="21" x14ac:dyDescent="0.45">
      <c r="A8" s="103" t="s">
        <v>201</v>
      </c>
      <c r="B8" s="103"/>
      <c r="C8" s="21"/>
      <c r="D8" s="22" t="s">
        <v>202</v>
      </c>
      <c r="E8" s="21"/>
      <c r="F8" s="22" t="s">
        <v>154</v>
      </c>
      <c r="G8" s="21"/>
      <c r="H8" s="22" t="s">
        <v>155</v>
      </c>
      <c r="I8" s="21"/>
      <c r="J8" s="22" t="s">
        <v>108</v>
      </c>
      <c r="K8" s="21"/>
      <c r="L8" s="22" t="s">
        <v>139</v>
      </c>
      <c r="M8" s="21"/>
      <c r="N8" s="22" t="s">
        <v>154</v>
      </c>
      <c r="O8" s="21"/>
      <c r="P8" s="22" t="s">
        <v>155</v>
      </c>
      <c r="Q8" s="21"/>
      <c r="R8" s="22" t="s">
        <v>108</v>
      </c>
      <c r="S8" s="23"/>
      <c r="T8" s="24" t="s">
        <v>139</v>
      </c>
    </row>
    <row r="9" spans="1:22" x14ac:dyDescent="0.45">
      <c r="A9" s="104" t="s">
        <v>67</v>
      </c>
      <c r="B9" s="104"/>
      <c r="C9" s="21"/>
      <c r="D9" s="21">
        <v>0</v>
      </c>
      <c r="E9" s="21"/>
      <c r="F9" s="25">
        <v>1063426884093</v>
      </c>
      <c r="G9" s="21"/>
      <c r="H9" s="25">
        <v>0</v>
      </c>
      <c r="I9" s="21"/>
      <c r="J9" s="25">
        <v>1063426884093</v>
      </c>
      <c r="K9" s="21"/>
      <c r="L9" s="26">
        <f>J11/درآمد!F18</f>
        <v>9.8526372241309387E-3</v>
      </c>
      <c r="M9" s="21"/>
      <c r="N9" s="31">
        <v>1232933174943</v>
      </c>
      <c r="O9" s="31"/>
      <c r="P9" s="25">
        <v>976967961386</v>
      </c>
      <c r="Q9" s="21"/>
      <c r="R9" s="25">
        <f>N9+P9</f>
        <v>2209901136329</v>
      </c>
      <c r="S9" s="23"/>
      <c r="T9" s="26">
        <f>R9/درآمد!$F$18</f>
        <v>2.0474707310051622E-2</v>
      </c>
    </row>
    <row r="10" spans="1:22" x14ac:dyDescent="0.45">
      <c r="A10" s="104" t="s">
        <v>164</v>
      </c>
      <c r="B10" s="104"/>
      <c r="C10" s="21"/>
      <c r="D10" s="21">
        <v>0</v>
      </c>
      <c r="E10" s="21"/>
      <c r="F10" s="25">
        <v>0</v>
      </c>
      <c r="G10" s="21"/>
      <c r="H10" s="25">
        <v>0</v>
      </c>
      <c r="I10" s="21"/>
      <c r="J10" s="25">
        <v>0</v>
      </c>
      <c r="K10" s="21"/>
      <c r="L10" s="26">
        <v>0</v>
      </c>
      <c r="M10" s="21"/>
      <c r="N10" s="105">
        <v>0</v>
      </c>
      <c r="O10" s="105"/>
      <c r="P10" s="25">
        <v>658461418614</v>
      </c>
      <c r="Q10" s="21"/>
      <c r="R10" s="25">
        <v>658461418614</v>
      </c>
      <c r="S10" s="23"/>
      <c r="T10" s="26">
        <f>R10/درآمد!$F$18</f>
        <v>6.1006370825612884E-3</v>
      </c>
    </row>
    <row r="11" spans="1:22" ht="19.5" thickBot="1" x14ac:dyDescent="0.5">
      <c r="A11" s="27"/>
      <c r="B11" s="27"/>
      <c r="C11" s="21"/>
      <c r="D11" s="27">
        <v>0</v>
      </c>
      <c r="E11" s="21"/>
      <c r="F11" s="28">
        <f>SUM(F9:F10)</f>
        <v>1063426884093</v>
      </c>
      <c r="G11" s="21"/>
      <c r="H11" s="27">
        <v>0</v>
      </c>
      <c r="I11" s="21"/>
      <c r="J11" s="28">
        <f>SUM(J9:J10)</f>
        <v>1063426884093</v>
      </c>
      <c r="K11" s="21"/>
      <c r="L11" s="29">
        <f>SUM(L9:L10)</f>
        <v>9.8526372241309387E-3</v>
      </c>
      <c r="M11" s="21"/>
      <c r="N11" s="28">
        <f>SUM(N9:O10)</f>
        <v>1232933174943</v>
      </c>
      <c r="O11" s="21"/>
      <c r="P11" s="28">
        <f>SUM(P9:P10)</f>
        <v>1635429380000</v>
      </c>
      <c r="Q11" s="21"/>
      <c r="R11" s="28">
        <f>SUM(R9:R10)</f>
        <v>2868362554943</v>
      </c>
      <c r="S11" s="23"/>
      <c r="T11" s="29">
        <f>SUM(T9:T10)</f>
        <v>2.6575344392612908E-2</v>
      </c>
    </row>
    <row r="12" spans="1:22" ht="19.5" thickTop="1" x14ac:dyDescent="0.4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3"/>
      <c r="T12" s="23"/>
    </row>
    <row r="13" spans="1:22" x14ac:dyDescent="0.4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3"/>
      <c r="T13" s="23"/>
    </row>
    <row r="14" spans="1:22" x14ac:dyDescent="0.4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3"/>
      <c r="T14" s="23"/>
    </row>
  </sheetData>
  <mergeCells count="10">
    <mergeCell ref="A8:B8"/>
    <mergeCell ref="A9:B9"/>
    <mergeCell ref="A10:B10"/>
    <mergeCell ref="N10:O10"/>
    <mergeCell ref="A1:V1"/>
    <mergeCell ref="A2:V2"/>
    <mergeCell ref="A3:V3"/>
    <mergeCell ref="B6:R6"/>
    <mergeCell ref="D7:J7"/>
    <mergeCell ref="R7:T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5">
    <pageSetUpPr fitToPage="1"/>
  </sheetPr>
  <dimension ref="A1:J19"/>
  <sheetViews>
    <sheetView rightToLeft="1" zoomScaleNormal="100" zoomScaleSheetLayoutView="96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21.75" customHeight="1" x14ac:dyDescent="0.2">
      <c r="A2" s="86" t="s">
        <v>134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ht="21.75" customHeight="1" x14ac:dyDescent="0.2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ht="14.45" customHeight="1" x14ac:dyDescent="0.2"/>
    <row r="5" spans="1:10" ht="39" customHeight="1" x14ac:dyDescent="0.2">
      <c r="A5" s="79" t="s">
        <v>200</v>
      </c>
      <c r="B5" s="87" t="s">
        <v>204</v>
      </c>
      <c r="C5" s="87"/>
      <c r="D5" s="87"/>
      <c r="E5" s="87"/>
      <c r="F5" s="87"/>
      <c r="G5" s="87"/>
      <c r="H5" s="87"/>
      <c r="I5" s="87"/>
      <c r="J5" s="87"/>
    </row>
    <row r="6" spans="1:10" ht="39" customHeight="1" x14ac:dyDescent="0.2">
      <c r="A6" s="66"/>
      <c r="B6" s="66"/>
      <c r="C6" s="66"/>
      <c r="D6" s="88" t="s">
        <v>150</v>
      </c>
      <c r="E6" s="88"/>
      <c r="F6" s="88"/>
      <c r="G6" s="66"/>
      <c r="H6" s="88" t="s">
        <v>151</v>
      </c>
      <c r="I6" s="88"/>
      <c r="J6" s="88"/>
    </row>
    <row r="7" spans="1:10" ht="36.4" customHeight="1" x14ac:dyDescent="0.2">
      <c r="A7" s="88" t="s">
        <v>205</v>
      </c>
      <c r="B7" s="88"/>
      <c r="C7" s="66"/>
      <c r="D7" s="8" t="s">
        <v>206</v>
      </c>
      <c r="E7" s="67"/>
      <c r="F7" s="8" t="s">
        <v>207</v>
      </c>
      <c r="G7" s="66"/>
      <c r="H7" s="8" t="s">
        <v>206</v>
      </c>
      <c r="I7" s="67"/>
      <c r="J7" s="8" t="s">
        <v>207</v>
      </c>
    </row>
    <row r="8" spans="1:10" ht="21.75" customHeight="1" x14ac:dyDescent="0.2">
      <c r="A8" s="90" t="s">
        <v>126</v>
      </c>
      <c r="B8" s="90"/>
      <c r="C8" s="66"/>
      <c r="D8" s="47">
        <v>57786</v>
      </c>
      <c r="E8" s="66"/>
      <c r="F8" s="48">
        <f>D8/سپرده!J10</f>
        <v>4.2285860053604823E-3</v>
      </c>
      <c r="G8" s="66"/>
      <c r="H8" s="47">
        <v>390574</v>
      </c>
      <c r="I8" s="66"/>
      <c r="J8" s="48">
        <f>H8/سپرده!J10</f>
        <v>2.8580897630181446E-2</v>
      </c>
    </row>
    <row r="9" spans="1:10" ht="21.75" customHeight="1" x14ac:dyDescent="0.2">
      <c r="A9" s="92" t="s">
        <v>127</v>
      </c>
      <c r="B9" s="92"/>
      <c r="C9" s="66"/>
      <c r="D9" s="50">
        <v>51610</v>
      </c>
      <c r="E9" s="66"/>
      <c r="F9" s="51">
        <f>D9/سپرده!J11</f>
        <v>8.8226098137986573E-3</v>
      </c>
      <c r="G9" s="66"/>
      <c r="H9" s="50">
        <v>198178</v>
      </c>
      <c r="I9" s="66"/>
      <c r="J9" s="51">
        <f>H9/سپرده!J11</f>
        <v>3.3878069515190665E-2</v>
      </c>
    </row>
    <row r="10" spans="1:10" ht="21.75" customHeight="1" x14ac:dyDescent="0.2">
      <c r="A10" s="92" t="s">
        <v>128</v>
      </c>
      <c r="B10" s="92"/>
      <c r="C10" s="66"/>
      <c r="D10" s="50">
        <v>762255</v>
      </c>
      <c r="E10" s="66"/>
      <c r="F10" s="51">
        <f>D10/سپرده!J12</f>
        <v>2.1672110721085176E-3</v>
      </c>
      <c r="G10" s="66"/>
      <c r="H10" s="50">
        <v>4570964</v>
      </c>
      <c r="I10" s="66"/>
      <c r="J10" s="51">
        <f>H10/سپرده!J12</f>
        <v>1.2995970890331238E-2</v>
      </c>
    </row>
    <row r="11" spans="1:10" ht="21.75" customHeight="1" x14ac:dyDescent="0.2">
      <c r="A11" s="92" t="s">
        <v>129</v>
      </c>
      <c r="B11" s="92"/>
      <c r="C11" s="66"/>
      <c r="D11" s="50">
        <v>14815</v>
      </c>
      <c r="E11" s="66"/>
      <c r="F11" s="51">
        <f>D11/سپرده!J13</f>
        <v>3.4930512447475733E-4</v>
      </c>
      <c r="G11" s="66"/>
      <c r="H11" s="50">
        <v>134668</v>
      </c>
      <c r="I11" s="66"/>
      <c r="J11" s="51">
        <f>H11/سپرده!J13</f>
        <v>3.1751753292451313E-3</v>
      </c>
    </row>
    <row r="12" spans="1:10" ht="21.75" customHeight="1" x14ac:dyDescent="0.2">
      <c r="A12" s="92" t="s">
        <v>130</v>
      </c>
      <c r="B12" s="92"/>
      <c r="C12" s="66"/>
      <c r="D12" s="50">
        <v>38245575515</v>
      </c>
      <c r="E12" s="66"/>
      <c r="F12" s="51">
        <f>D12/سپرده!J17</f>
        <v>1.6592440570498915E-2</v>
      </c>
      <c r="G12" s="66"/>
      <c r="H12" s="50">
        <v>38247893898</v>
      </c>
      <c r="I12" s="66"/>
      <c r="J12" s="51">
        <f>H12/سپرده!J17</f>
        <v>1.6593446376572667E-2</v>
      </c>
    </row>
    <row r="13" spans="1:10" ht="21.75" customHeight="1" x14ac:dyDescent="0.2">
      <c r="A13" s="92" t="s">
        <v>131</v>
      </c>
      <c r="B13" s="92"/>
      <c r="C13" s="66"/>
      <c r="D13" s="50">
        <v>78915437975</v>
      </c>
      <c r="E13" s="66"/>
      <c r="F13" s="51">
        <f>D13/سپرده!J15</f>
        <v>5.1658969694346031E-2</v>
      </c>
      <c r="G13" s="66"/>
      <c r="H13" s="50">
        <v>341338306545</v>
      </c>
      <c r="I13" s="66"/>
      <c r="J13" s="51">
        <f>H13/سپرده!J15</f>
        <v>0.22344405208666079</v>
      </c>
    </row>
    <row r="14" spans="1:10" ht="21.75" customHeight="1" x14ac:dyDescent="0.2">
      <c r="A14" s="92" t="s">
        <v>132</v>
      </c>
      <c r="B14" s="92"/>
      <c r="C14" s="66"/>
      <c r="D14" s="50">
        <v>1286533</v>
      </c>
      <c r="E14" s="66"/>
      <c r="F14" s="51">
        <f>D14/سپرده!J16</f>
        <v>4.2283231461898016E-3</v>
      </c>
      <c r="G14" s="66"/>
      <c r="H14" s="50">
        <v>9938553</v>
      </c>
      <c r="I14" s="66"/>
      <c r="J14" s="51">
        <f>H14/سپرده!J16</f>
        <v>3.2664077555363207E-2</v>
      </c>
    </row>
    <row r="15" spans="1:10" ht="21.75" customHeight="1" thickBot="1" x14ac:dyDescent="0.25">
      <c r="A15" s="98" t="s">
        <v>108</v>
      </c>
      <c r="B15" s="98"/>
      <c r="C15" s="66"/>
      <c r="D15" s="56">
        <f>SUM(D8:D14)</f>
        <v>117163186489</v>
      </c>
      <c r="E15" s="66"/>
      <c r="F15" s="57">
        <f>SUM(F8:F14)</f>
        <v>8.8047445426777157E-2</v>
      </c>
      <c r="G15" s="66"/>
      <c r="H15" s="56">
        <f>SUM(H8:H14)</f>
        <v>379601433380</v>
      </c>
      <c r="I15" s="66"/>
      <c r="J15" s="57">
        <f>SUM(J8:J14)</f>
        <v>0.35133168938354514</v>
      </c>
    </row>
    <row r="16" spans="1:10" ht="13.5" thickTop="1" x14ac:dyDescent="0.2">
      <c r="A16" s="66"/>
      <c r="B16" s="66"/>
      <c r="C16" s="66"/>
      <c r="D16" s="66"/>
      <c r="E16" s="66"/>
      <c r="F16" s="66"/>
      <c r="G16" s="66"/>
      <c r="H16" s="66"/>
      <c r="I16" s="66"/>
      <c r="J16" s="66"/>
    </row>
    <row r="17" spans="1:10" x14ac:dyDescent="0.2">
      <c r="A17" s="66"/>
      <c r="B17" s="66"/>
      <c r="C17" s="66"/>
      <c r="D17" s="66"/>
      <c r="E17" s="66"/>
      <c r="F17" s="66"/>
      <c r="G17" s="66"/>
      <c r="H17" s="66"/>
      <c r="I17" s="66"/>
      <c r="J17" s="66"/>
    </row>
    <row r="19" spans="1:10" x14ac:dyDescent="0.2">
      <c r="D19" s="9"/>
      <c r="H19" s="9"/>
    </row>
  </sheetData>
  <mergeCells count="15">
    <mergeCell ref="A15:B15"/>
    <mergeCell ref="A12:B12"/>
    <mergeCell ref="A13:B13"/>
    <mergeCell ref="A14:B14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صورت وضعیت</vt:lpstr>
      <vt:lpstr>سهام</vt:lpstr>
      <vt:lpstr>اوراق سپرده کالایی</vt:lpstr>
      <vt:lpstr>تعدیل قیمت</vt:lpstr>
      <vt:lpstr>سپرده</vt:lpstr>
      <vt:lpstr>درآمد</vt:lpstr>
      <vt:lpstr>درآمد سرمایه گذاری در سهام</vt:lpstr>
      <vt:lpstr>درآمد اوراق سپرده کالایی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'اوراق سپرده کالایی'!Print_Area</vt:lpstr>
      <vt:lpstr>'تعدیل قیمت'!Print_Area</vt:lpstr>
      <vt:lpstr>درآمد!Print_Area</vt:lpstr>
      <vt:lpstr>'درآمد اعمال اختیار'!Print_Area</vt:lpstr>
      <vt:lpstr>'درآمد اوراق سپرده کالایی'!Print_Area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Mohaddese Babaei</dc:creator>
  <dc:description/>
  <cp:lastModifiedBy>mahsa rashidi</cp:lastModifiedBy>
  <dcterms:created xsi:type="dcterms:W3CDTF">2026-07-26T09:37:55Z</dcterms:created>
  <dcterms:modified xsi:type="dcterms:W3CDTF">2026-07-28T08:57:29Z</dcterms:modified>
</cp:coreProperties>
</file>